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-860" yWindow="0" windowWidth="25600" windowHeight="15540" tabRatio="500"/>
  </bookViews>
  <sheets>
    <sheet name="AVERAGED DATA" sheetId="6" r:id="rId1"/>
  </sheets>
  <externalReferences>
    <externalReference r:id="rId2"/>
    <externalReference r:id="rId3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P26" i="6" l="1"/>
  <c r="GP22" i="6"/>
  <c r="GP18" i="6"/>
  <c r="GP14" i="6"/>
  <c r="GP10" i="6"/>
  <c r="GO26" i="6"/>
  <c r="GO22" i="6"/>
  <c r="GO18" i="6"/>
  <c r="GO14" i="6"/>
  <c r="GO10" i="6"/>
  <c r="R15" i="6"/>
  <c r="R16" i="6"/>
  <c r="S16" i="6"/>
  <c r="T21" i="6"/>
  <c r="T22" i="6"/>
  <c r="T23" i="6"/>
  <c r="T24" i="6"/>
  <c r="T25" i="6"/>
  <c r="T26" i="6"/>
  <c r="T27" i="6"/>
  <c r="T28" i="6"/>
  <c r="T29" i="6"/>
  <c r="T31" i="6"/>
  <c r="T20" i="6"/>
  <c r="U7" i="6"/>
</calcChain>
</file>

<file path=xl/sharedStrings.xml><?xml version="1.0" encoding="utf-8"?>
<sst xmlns="http://schemas.openxmlformats.org/spreadsheetml/2006/main" count="579" uniqueCount="249">
  <si>
    <t>Station</t>
  </si>
  <si>
    <t>n</t>
  </si>
  <si>
    <t>bin1</t>
  </si>
  <si>
    <t>bin2</t>
  </si>
  <si>
    <t>bin3</t>
  </si>
  <si>
    <t>bin4</t>
  </si>
  <si>
    <t>bin5</t>
  </si>
  <si>
    <t>bin6</t>
  </si>
  <si>
    <t>bin7</t>
  </si>
  <si>
    <t>bin8</t>
  </si>
  <si>
    <t>bin9</t>
  </si>
  <si>
    <t>bin10</t>
  </si>
  <si>
    <t>bin11</t>
  </si>
  <si>
    <t>bin12</t>
  </si>
  <si>
    <t>bin13</t>
  </si>
  <si>
    <t>bin14</t>
  </si>
  <si>
    <t>bin15</t>
  </si>
  <si>
    <t>bin16</t>
  </si>
  <si>
    <t>bin17</t>
  </si>
  <si>
    <t>bin18</t>
  </si>
  <si>
    <t>bin19</t>
  </si>
  <si>
    <t>bin20</t>
  </si>
  <si>
    <t>bin21</t>
  </si>
  <si>
    <t>bin22</t>
  </si>
  <si>
    <t>bin23</t>
  </si>
  <si>
    <t>bin24</t>
  </si>
  <si>
    <t>bin25</t>
  </si>
  <si>
    <t>bin26</t>
  </si>
  <si>
    <t>bin27</t>
  </si>
  <si>
    <t>bin28</t>
  </si>
  <si>
    <t>bin29</t>
  </si>
  <si>
    <t>bin30</t>
  </si>
  <si>
    <t>bin31</t>
  </si>
  <si>
    <t>bin32</t>
  </si>
  <si>
    <t>vol&lt;60</t>
  </si>
  <si>
    <t>vol&gt;60</t>
  </si>
  <si>
    <t>Desc.</t>
  </si>
  <si>
    <t>month</t>
  </si>
  <si>
    <t>day</t>
  </si>
  <si>
    <t>year</t>
  </si>
  <si>
    <t>Time</t>
  </si>
  <si>
    <t>Lat</t>
  </si>
  <si>
    <t>Long</t>
  </si>
  <si>
    <t>tide</t>
  </si>
  <si>
    <t>Distance along</t>
  </si>
  <si>
    <t>Water</t>
  </si>
  <si>
    <t>Sample</t>
  </si>
  <si>
    <t>ADCP</t>
  </si>
  <si>
    <t xml:space="preserve"> (EST)</t>
  </si>
  <si>
    <t>depth</t>
  </si>
  <si>
    <t>ID</t>
  </si>
  <si>
    <t>TSS&lt;60</t>
  </si>
  <si>
    <t>FSS&lt;60</t>
  </si>
  <si>
    <t>VSS&lt;60</t>
  </si>
  <si>
    <t>TSS&gt;60</t>
  </si>
  <si>
    <t>FSS&gt;60</t>
  </si>
  <si>
    <t>VSS&gt;60</t>
  </si>
  <si>
    <t>TSS</t>
  </si>
  <si>
    <t xml:space="preserve">Start time </t>
  </si>
  <si>
    <t>End Time</t>
  </si>
  <si>
    <t>Pressure</t>
  </si>
  <si>
    <t>Temp</t>
  </si>
  <si>
    <t>Cond</t>
  </si>
  <si>
    <t>Salinity</t>
  </si>
  <si>
    <t>Turbidity</t>
  </si>
  <si>
    <t>press</t>
  </si>
  <si>
    <t>Transmission</t>
  </si>
  <si>
    <t>Raw OBS</t>
  </si>
  <si>
    <t>temp</t>
  </si>
  <si>
    <t>backscatter</t>
  </si>
  <si>
    <t>u</t>
  </si>
  <si>
    <t>v</t>
  </si>
  <si>
    <t>w</t>
  </si>
  <si>
    <t>iu</t>
  </si>
  <si>
    <t>iv</t>
  </si>
  <si>
    <t>iw</t>
  </si>
  <si>
    <t>pg_u</t>
  </si>
  <si>
    <t>pg_v</t>
  </si>
  <si>
    <t>pg_w</t>
  </si>
  <si>
    <t>heading</t>
  </si>
  <si>
    <t>pitch</t>
  </si>
  <si>
    <t>roll</t>
  </si>
  <si>
    <t>pressure</t>
  </si>
  <si>
    <t>compass</t>
  </si>
  <si>
    <t>upr2</t>
  </si>
  <si>
    <t>uvpr</t>
  </si>
  <si>
    <t>uwpr</t>
  </si>
  <si>
    <t>vpr2</t>
  </si>
  <si>
    <t>vwpr</t>
  </si>
  <si>
    <t>wpr2</t>
  </si>
  <si>
    <t>C</t>
  </si>
  <si>
    <t>Cupr</t>
  </si>
  <si>
    <t>Cvpr</t>
  </si>
  <si>
    <t>Cwpr</t>
  </si>
  <si>
    <t>b1</t>
  </si>
  <si>
    <t>b2</t>
  </si>
  <si>
    <t>Ustd</t>
  </si>
  <si>
    <t>Vstd</t>
  </si>
  <si>
    <t>Wstd</t>
  </si>
  <si>
    <t>uw2</t>
  </si>
  <si>
    <t>stress_obs</t>
  </si>
  <si>
    <t>TKE</t>
  </si>
  <si>
    <t>stress_tke</t>
  </si>
  <si>
    <t>min C of burst</t>
  </si>
  <si>
    <t>m</t>
  </si>
  <si>
    <t>mg/L</t>
  </si>
  <si>
    <t>uS/cm</t>
  </si>
  <si>
    <t>PPT</t>
  </si>
  <si>
    <t>ntu</t>
  </si>
  <si>
    <t>uL/L</t>
  </si>
  <si>
    <t>(uL/L)</t>
  </si>
  <si>
    <t>um</t>
  </si>
  <si>
    <t>counts</t>
  </si>
  <si>
    <t>cm/s</t>
  </si>
  <si>
    <t>count</t>
  </si>
  <si>
    <t>%</t>
  </si>
  <si>
    <t>degree</t>
  </si>
  <si>
    <t>deg C</t>
  </si>
  <si>
    <t>cm2/s2</t>
  </si>
  <si>
    <t>mm/s</t>
  </si>
  <si>
    <t>Pa</t>
  </si>
  <si>
    <t>MIN</t>
  </si>
  <si>
    <t>Burst Average ADV -NORTEK V21968</t>
  </si>
  <si>
    <t>FSS</t>
  </si>
  <si>
    <t>VSS</t>
  </si>
  <si>
    <t>Ws (TSS min=10)</t>
  </si>
  <si>
    <t>Ws All</t>
  </si>
  <si>
    <t>dbar</t>
  </si>
  <si>
    <t>min</t>
  </si>
  <si>
    <t>sec</t>
  </si>
  <si>
    <t>Suspended Particulate Matter &gt;0.7 microns</t>
  </si>
  <si>
    <t>YSI6600 CTD</t>
  </si>
  <si>
    <t>LISST Area Distribution cm2/L</t>
  </si>
  <si>
    <t>Burst Average ADV -Sontek B338</t>
  </si>
  <si>
    <t>total volume</t>
  </si>
  <si>
    <t>D16 by volume</t>
  </si>
  <si>
    <t>D50 by volume</t>
  </si>
  <si>
    <t xml:space="preserve">D84 by volume </t>
  </si>
  <si>
    <t>Total Surface area concentration</t>
  </si>
  <si>
    <t>D50 by area</t>
  </si>
  <si>
    <t>beam attenuation-c</t>
  </si>
  <si>
    <t>scatteringer (b)</t>
  </si>
  <si>
    <t>absorbtion (a)</t>
  </si>
  <si>
    <t>Ws (TSS min=20)</t>
  </si>
  <si>
    <t>CDOM-a440</t>
  </si>
  <si>
    <t>Hr</t>
  </si>
  <si>
    <t>hr</t>
  </si>
  <si>
    <t>(ul/L)</t>
  </si>
  <si>
    <t>cm2/L</t>
  </si>
  <si>
    <t>microns</t>
  </si>
  <si>
    <t>m^-1</t>
  </si>
  <si>
    <t>(from</t>
  </si>
  <si>
    <t>(from CTD)</t>
  </si>
  <si>
    <t>(on 0.2 membrane filter)</t>
  </si>
  <si>
    <t>(rotated- mean)</t>
  </si>
  <si>
    <t>York (km)</t>
  </si>
  <si>
    <t>(from Tue Marshes)</t>
  </si>
  <si>
    <t>Kd</t>
  </si>
  <si>
    <t>LICOR</t>
  </si>
  <si>
    <t>Kd Std Error</t>
  </si>
  <si>
    <t>TRIOS</t>
  </si>
  <si>
    <t>UV Spectrophotometer</t>
  </si>
  <si>
    <t>Std Error CDOM-a440</t>
  </si>
  <si>
    <t xml:space="preserve">CHLA Analysis </t>
  </si>
  <si>
    <t>LISST Volume Distribution uL/L</t>
  </si>
  <si>
    <t>CHLA</t>
  </si>
  <si>
    <t>PHEO</t>
  </si>
  <si>
    <t xml:space="preserve">Resistivity </t>
  </si>
  <si>
    <t>TDS</t>
  </si>
  <si>
    <t>ug/L</t>
  </si>
  <si>
    <t>Ohm.cm</t>
  </si>
  <si>
    <t>g/L</t>
  </si>
  <si>
    <t>LISST100X Type C 1239</t>
  </si>
  <si>
    <t>*** At or below Detection Limit</t>
  </si>
  <si>
    <t>YR151026 York River Anchor Station at Claybank bracketing supermoon Ebb tide</t>
  </si>
  <si>
    <t>profile</t>
  </si>
  <si>
    <t>37 deg</t>
  </si>
  <si>
    <t>- 76 deg</t>
  </si>
  <si>
    <t>20' 31.2"</t>
  </si>
  <si>
    <t xml:space="preserve">37' 33.4" </t>
  </si>
  <si>
    <t>ebb</t>
  </si>
  <si>
    <t>ft</t>
  </si>
  <si>
    <t>fathometer)</t>
  </si>
  <si>
    <t>B5589</t>
  </si>
  <si>
    <t>M5589</t>
  </si>
  <si>
    <t>T5589</t>
  </si>
  <si>
    <t>bottom</t>
  </si>
  <si>
    <t>20'31.2"</t>
  </si>
  <si>
    <t>37' 33.3"</t>
  </si>
  <si>
    <t>B5590</t>
  </si>
  <si>
    <t>37'33.2"</t>
  </si>
  <si>
    <t>B5591</t>
  </si>
  <si>
    <t>M5591</t>
  </si>
  <si>
    <t>T5591</t>
  </si>
  <si>
    <t>B5592</t>
  </si>
  <si>
    <t>37'33.1"</t>
  </si>
  <si>
    <t>B5593</t>
  </si>
  <si>
    <t>M5593</t>
  </si>
  <si>
    <t>T5593</t>
  </si>
  <si>
    <t>B5594</t>
  </si>
  <si>
    <t>B5595</t>
  </si>
  <si>
    <t>M5595</t>
  </si>
  <si>
    <t>T5595</t>
  </si>
  <si>
    <t>B5596</t>
  </si>
  <si>
    <t>20'31.1"</t>
  </si>
  <si>
    <t>B5597</t>
  </si>
  <si>
    <t>M5597</t>
  </si>
  <si>
    <t>T5597</t>
  </si>
  <si>
    <t>B5598</t>
  </si>
  <si>
    <t>37'33.3"</t>
  </si>
  <si>
    <t>B5599</t>
  </si>
  <si>
    <t>M5599</t>
  </si>
  <si>
    <t>T5599</t>
  </si>
  <si>
    <t>B5600</t>
  </si>
  <si>
    <t>***</t>
  </si>
  <si>
    <r>
      <rPr>
        <b/>
        <i/>
        <sz val="14"/>
        <color theme="1"/>
        <rFont val="Arial"/>
      </rPr>
      <t>"SPM"</t>
    </r>
    <r>
      <rPr>
        <b/>
        <sz val="14"/>
        <color theme="1"/>
        <rFont val="Arial"/>
      </rPr>
      <t>&lt;0.7 microns</t>
    </r>
  </si>
  <si>
    <t>2.7 um</t>
  </si>
  <si>
    <t>3.2 um</t>
  </si>
  <si>
    <t>3.8 um</t>
  </si>
  <si>
    <t>4.5 um</t>
  </si>
  <si>
    <t>5.3 um</t>
  </si>
  <si>
    <t>6.2 um</t>
  </si>
  <si>
    <t>7.3 um</t>
  </si>
  <si>
    <t>8.7 um</t>
  </si>
  <si>
    <t>10.2 um</t>
  </si>
  <si>
    <t>12.1 um</t>
  </si>
  <si>
    <t>14.2 um</t>
  </si>
  <si>
    <t>16.8 um</t>
  </si>
  <si>
    <t>19.8 um</t>
  </si>
  <si>
    <t>23.4 um</t>
  </si>
  <si>
    <t>27.6 um</t>
  </si>
  <si>
    <t>32.5 um</t>
  </si>
  <si>
    <t>38.4 um</t>
  </si>
  <si>
    <t>45.3 um</t>
  </si>
  <si>
    <t>53.5 um</t>
  </si>
  <si>
    <t>63.1 um</t>
  </si>
  <si>
    <t>74.5 um</t>
  </si>
  <si>
    <t>87.9 um</t>
  </si>
  <si>
    <t>104.0 um</t>
  </si>
  <si>
    <t>122.0 um</t>
  </si>
  <si>
    <t>144.0 um</t>
  </si>
  <si>
    <t>170.0 um</t>
  </si>
  <si>
    <t>201.0 um</t>
  </si>
  <si>
    <t>237.0 um</t>
  </si>
  <si>
    <t>280.0 um</t>
  </si>
  <si>
    <t>331.0 um</t>
  </si>
  <si>
    <t>390.0 um</t>
  </si>
  <si>
    <t>460.0 um</t>
  </si>
  <si>
    <t>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</si>
</sst>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"/>
    <numFmt numFmtId="166" formatCode="0.0000"/>
  </numFmts>
  <fonts count="18" x14ac:knownFonts="1">
    <font>
      <sz val="12"/>
      <color theme="1"/>
      <name val="Calibri"/>
      <family val="2"/>
      <scheme val="minor"/>
    </font>
    <font>
      <b/>
      <sz val="28"/>
      <name val="Arial"/>
      <family val="2"/>
    </font>
    <font>
      <sz val="12"/>
      <color theme="1"/>
      <name val="Arial"/>
    </font>
    <font>
      <b/>
      <sz val="14"/>
      <name val="Arial"/>
      <family val="2"/>
    </font>
    <font>
      <b/>
      <sz val="12"/>
      <color theme="1"/>
      <name val="Arial"/>
    </font>
    <font>
      <sz val="12"/>
      <color rgb="FFFF0000"/>
      <name val="Arial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Arial"/>
    </font>
    <font>
      <sz val="14"/>
      <color theme="1"/>
      <name val="Arial"/>
    </font>
    <font>
      <u/>
      <sz val="12"/>
      <color theme="1"/>
      <name val="Arial"/>
    </font>
    <font>
      <sz val="12"/>
      <name val="Calibri"/>
    </font>
    <font>
      <sz val="11"/>
      <name val="Calibri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i/>
      <sz val="14"/>
      <color theme="1"/>
      <name val="Arial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29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82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1" fontId="2" fillId="0" borderId="0" xfId="0" applyNumberFormat="1" applyFont="1" applyBorder="1"/>
    <xf numFmtId="0" fontId="2" fillId="0" borderId="0" xfId="0" applyFont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2" xfId="0" applyFont="1" applyBorder="1"/>
    <xf numFmtId="0" fontId="5" fillId="0" borderId="2" xfId="0" applyFont="1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3" xfId="0" applyBorder="1"/>
    <xf numFmtId="2" fontId="0" fillId="0" borderId="0" xfId="0" applyNumberFormat="1"/>
    <xf numFmtId="0" fontId="0" fillId="0" borderId="0" xfId="0" applyBorder="1"/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right"/>
    </xf>
    <xf numFmtId="1" fontId="2" fillId="0" borderId="7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1" fontId="2" fillId="0" borderId="0" xfId="0" applyNumberFormat="1" applyFont="1"/>
    <xf numFmtId="0" fontId="0" fillId="0" borderId="0" xfId="0" applyAlignment="1">
      <alignment horizontal="center"/>
    </xf>
    <xf numFmtId="2" fontId="3" fillId="0" borderId="10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3" fillId="0" borderId="15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1" fontId="4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2" fillId="0" borderId="2" xfId="0" applyNumberFormat="1" applyFont="1" applyBorder="1"/>
    <xf numFmtId="0" fontId="2" fillId="0" borderId="2" xfId="0" applyFont="1" applyBorder="1" applyAlignment="1"/>
    <xf numFmtId="2" fontId="2" fillId="0" borderId="19" xfId="0" applyNumberFormat="1" applyFont="1" applyBorder="1" applyAlignment="1">
      <alignment horizontal="right"/>
    </xf>
    <xf numFmtId="1" fontId="2" fillId="0" borderId="2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2" fontId="15" fillId="0" borderId="0" xfId="0" applyNumberFormat="1" applyFont="1" applyAlignment="1">
      <alignment horizontal="center"/>
    </xf>
    <xf numFmtId="1" fontId="15" fillId="0" borderId="7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6" fontId="6" fillId="0" borderId="0" xfId="0" quotePrefix="1" applyNumberFormat="1" applyFont="1" applyAlignment="1">
      <alignment horizontal="center"/>
    </xf>
    <xf numFmtId="2" fontId="16" fillId="0" borderId="0" xfId="0" applyNumberFormat="1" applyFont="1" applyFill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2" fontId="14" fillId="0" borderId="0" xfId="0" applyNumberFormat="1" applyFont="1" applyFill="1" applyAlignment="1">
      <alignment horizontal="center"/>
    </xf>
    <xf numFmtId="1" fontId="0" fillId="0" borderId="7" xfId="0" applyNumberForma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" fontId="0" fillId="0" borderId="0" xfId="0" applyNumberFormat="1"/>
    <xf numFmtId="0" fontId="0" fillId="0" borderId="5" xfId="0" applyBorder="1"/>
    <xf numFmtId="0" fontId="5" fillId="0" borderId="2" xfId="0" applyFont="1" applyBorder="1" applyAlignment="1">
      <alignment horizontal="center"/>
    </xf>
    <xf numFmtId="0" fontId="2" fillId="0" borderId="7" xfId="0" applyFont="1" applyBorder="1"/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21" xfId="0" applyFont="1" applyBorder="1"/>
    <xf numFmtId="0" fontId="0" fillId="0" borderId="7" xfId="0" applyBorder="1"/>
    <xf numFmtId="0" fontId="6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 applyAlignment="1">
      <alignment horizontal="center"/>
    </xf>
    <xf numFmtId="0" fontId="5" fillId="0" borderId="7" xfId="0" applyFont="1" applyBorder="1"/>
    <xf numFmtId="0" fontId="5" fillId="0" borderId="21" xfId="0" applyFont="1" applyBorder="1"/>
    <xf numFmtId="2" fontId="16" fillId="0" borderId="7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6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0" fontId="4" fillId="0" borderId="6" xfId="0" applyFont="1" applyBorder="1"/>
    <xf numFmtId="0" fontId="2" fillId="0" borderId="19" xfId="0" applyFont="1" applyBorder="1"/>
    <xf numFmtId="0" fontId="0" fillId="0" borderId="6" xfId="0" applyBorder="1"/>
    <xf numFmtId="2" fontId="3" fillId="0" borderId="23" xfId="0" applyNumberFormat="1" applyFont="1" applyFill="1" applyBorder="1" applyAlignment="1">
      <alignment horizontal="center"/>
    </xf>
    <xf numFmtId="2" fontId="3" fillId="0" borderId="8" xfId="0" applyNumberFormat="1" applyFont="1" applyBorder="1" applyAlignment="1"/>
    <xf numFmtId="0" fontId="3" fillId="0" borderId="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2" fontId="0" fillId="0" borderId="5" xfId="0" applyNumberFormat="1" applyBorder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/>
    <xf numFmtId="2" fontId="3" fillId="0" borderId="1" xfId="0" applyNumberFormat="1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Border="1"/>
    <xf numFmtId="0" fontId="4" fillId="0" borderId="26" xfId="0" applyFont="1" applyBorder="1" applyAlignment="1">
      <alignment horizontal="center"/>
    </xf>
    <xf numFmtId="0" fontId="9" fillId="0" borderId="0" xfId="0" applyFont="1"/>
    <xf numFmtId="0" fontId="5" fillId="0" borderId="0" xfId="0" applyFont="1" applyBorder="1"/>
    <xf numFmtId="0" fontId="5" fillId="0" borderId="5" xfId="0" applyFont="1" applyBorder="1"/>
    <xf numFmtId="2" fontId="5" fillId="0" borderId="2" xfId="0" applyNumberFormat="1" applyFont="1" applyBorder="1"/>
    <xf numFmtId="0" fontId="5" fillId="0" borderId="18" xfId="0" applyFont="1" applyBorder="1"/>
    <xf numFmtId="0" fontId="2" fillId="0" borderId="18" xfId="0" applyFont="1" applyBorder="1"/>
    <xf numFmtId="0" fontId="0" fillId="0" borderId="21" xfId="0" applyBorder="1"/>
    <xf numFmtId="2" fontId="14" fillId="0" borderId="3" xfId="0" applyNumberFormat="1" applyFont="1" applyBorder="1" applyAlignment="1">
      <alignment horizontal="center"/>
    </xf>
    <xf numFmtId="0" fontId="0" fillId="0" borderId="1" xfId="0" applyBorder="1"/>
    <xf numFmtId="2" fontId="0" fillId="0" borderId="7" xfId="0" applyNumberFormat="1" applyBorder="1"/>
    <xf numFmtId="2" fontId="13" fillId="0" borderId="3" xfId="0" applyNumberFormat="1" applyFont="1" applyBorder="1" applyAlignment="1">
      <alignment horizontal="center"/>
    </xf>
    <xf numFmtId="2" fontId="14" fillId="0" borderId="3" xfId="0" applyNumberFormat="1" applyFont="1" applyFill="1" applyBorder="1" applyAlignment="1">
      <alignment horizontal="center"/>
    </xf>
    <xf numFmtId="2" fontId="16" fillId="0" borderId="5" xfId="0" applyNumberFormat="1" applyFont="1" applyFill="1" applyBorder="1" applyAlignment="1">
      <alignment horizontal="center"/>
    </xf>
    <xf numFmtId="1" fontId="0" fillId="0" borderId="7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quotePrefix="1" applyNumberFormat="1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2" fontId="0" fillId="0" borderId="0" xfId="0" applyNumberForma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 applyFont="1" applyBorder="1"/>
    <xf numFmtId="2" fontId="0" fillId="0" borderId="7" xfId="0" applyNumberFormat="1" applyFont="1" applyBorder="1"/>
    <xf numFmtId="2" fontId="10" fillId="0" borderId="6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0" fontId="2" fillId="0" borderId="6" xfId="0" applyFont="1" applyFill="1" applyBorder="1" applyAlignment="1"/>
    <xf numFmtId="0" fontId="15" fillId="0" borderId="2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2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COR/LICOR_YR151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SS/YR151026_TS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aw Data"/>
      <sheetName val="Kd"/>
      <sheetName val="Irradiance"/>
      <sheetName val="Deck Irradiance Mean"/>
    </sheetNames>
    <sheetDataSet>
      <sheetData sheetId="0">
        <row r="4">
          <cell r="S4">
            <v>1.3340000000000001</v>
          </cell>
        </row>
        <row r="5">
          <cell r="S5">
            <v>1.2615000000000001</v>
          </cell>
        </row>
        <row r="6">
          <cell r="S6">
            <v>1.2991999999999999</v>
          </cell>
        </row>
        <row r="29">
          <cell r="S29">
            <v>1.2528999999999999</v>
          </cell>
        </row>
        <row r="30">
          <cell r="S30">
            <v>1.2596000000000001</v>
          </cell>
        </row>
        <row r="31">
          <cell r="S31">
            <v>1.2798</v>
          </cell>
        </row>
        <row r="53">
          <cell r="S53">
            <v>1.1588000000000001</v>
          </cell>
        </row>
        <row r="54">
          <cell r="S54">
            <v>1.1160000000000001</v>
          </cell>
        </row>
        <row r="55">
          <cell r="S55">
            <v>1.1433</v>
          </cell>
        </row>
        <row r="76">
          <cell r="S76">
            <v>2.1941999999999999</v>
          </cell>
        </row>
        <row r="77">
          <cell r="S77">
            <v>2.2299000000000002</v>
          </cell>
        </row>
        <row r="78">
          <cell r="S78">
            <v>2.4775</v>
          </cell>
        </row>
        <row r="100">
          <cell r="S100">
            <v>1.9923</v>
          </cell>
        </row>
        <row r="101">
          <cell r="S101">
            <v>2.2130000000000001</v>
          </cell>
        </row>
        <row r="102">
          <cell r="S102">
            <v>2.0748000000000002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illipore_filters"/>
      <sheetName val="gff_filters"/>
      <sheetName val="mesh_filters"/>
      <sheetName val="Final"/>
    </sheetNames>
    <sheetDataSet>
      <sheetData sheetId="0"/>
      <sheetData sheetId="1"/>
      <sheetData sheetId="2"/>
      <sheetData sheetId="3">
        <row r="16">
          <cell r="G16">
            <v>15.238095238095298</v>
          </cell>
        </row>
        <row r="17">
          <cell r="G17">
            <v>8.5999999999999375</v>
          </cell>
          <cell r="H17" t="str">
            <v>***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32"/>
  <sheetViews>
    <sheetView tabSelected="1" topLeftCell="BH1" workbookViewId="0">
      <selection activeCell="BW8" sqref="BW8:BW31"/>
    </sheetView>
  </sheetViews>
  <sheetFormatPr baseColWidth="10" defaultRowHeight="15" x14ac:dyDescent="0"/>
  <cols>
    <col min="2" max="2" width="10.83203125" customWidth="1"/>
    <col min="3" max="3" width="10.83203125" style="90" customWidth="1"/>
    <col min="4" max="4" width="10.83203125" customWidth="1"/>
    <col min="5" max="5" width="10.83203125" style="90" customWidth="1"/>
    <col min="6" max="6" width="10.83203125" customWidth="1"/>
    <col min="7" max="7" width="13.6640625" customWidth="1"/>
    <col min="8" max="8" width="15.1640625" customWidth="1"/>
    <col min="9" max="9" width="10.83203125" customWidth="1"/>
    <col min="10" max="10" width="17.6640625" customWidth="1"/>
    <col min="11" max="11" width="10.83203125" style="97" customWidth="1"/>
    <col min="12" max="12" width="10.83203125" customWidth="1"/>
    <col min="13" max="13" width="10.83203125" style="97" customWidth="1"/>
    <col min="14" max="14" width="22.83203125" style="158" customWidth="1"/>
    <col min="15" max="17" width="10.83203125" customWidth="1"/>
    <col min="18" max="18" width="10.83203125" style="136" customWidth="1"/>
    <col min="19" max="19" width="10.83203125" customWidth="1"/>
    <col min="20" max="20" width="10.83203125" style="18" customWidth="1"/>
    <col min="21" max="22" width="10.83203125" customWidth="1"/>
    <col min="23" max="23" width="10.83203125" style="20" customWidth="1"/>
    <col min="24" max="24" width="10.83203125" style="91" customWidth="1"/>
    <col min="25" max="25" width="10.83203125" style="97" customWidth="1"/>
    <col min="26" max="27" width="10.83203125" customWidth="1"/>
    <col min="28" max="28" width="10.83203125" style="18" customWidth="1"/>
    <col min="29" max="30" width="10.83203125" customWidth="1"/>
    <col min="31" max="31" width="10.83203125" style="18" customWidth="1"/>
    <col min="32" max="38" width="10.83203125" customWidth="1"/>
    <col min="39" max="39" width="10.83203125" style="141" customWidth="1"/>
    <col min="40" max="40" width="10.83203125" style="79" customWidth="1"/>
    <col min="41" max="72" width="10.83203125" style="31" customWidth="1"/>
    <col min="73" max="73" width="16.5" style="31" customWidth="1"/>
    <col min="74" max="77" width="10.83203125" style="31" customWidth="1"/>
    <col min="78" max="78" width="17.33203125" style="31" customWidth="1"/>
    <col min="79" max="79" width="20.1640625" style="31" customWidth="1"/>
    <col min="80" max="80" width="17.6640625" style="31" customWidth="1"/>
    <col min="81" max="81" width="20.5" style="31" customWidth="1"/>
    <col min="82" max="82" width="10.83203125" style="54" customWidth="1"/>
    <col min="83" max="112" width="10.83203125" style="31" customWidth="1"/>
    <col min="113" max="113" width="10.83203125" style="67" customWidth="1"/>
    <col min="114" max="114" width="40.5" style="31" customWidth="1"/>
    <col min="115" max="115" width="24" style="31" customWidth="1"/>
    <col min="116" max="116" width="23" style="31" customWidth="1"/>
    <col min="117" max="117" width="10.83203125" style="31" customWidth="1"/>
    <col min="118" max="118" width="24.83203125" style="31" customWidth="1"/>
    <col min="119" max="119" width="18" style="31" customWidth="1"/>
    <col min="120" max="120" width="14.1640625" style="111" customWidth="1"/>
    <col min="121" max="135" width="10.83203125" customWidth="1"/>
    <col min="136" max="136" width="10.83203125" style="20" customWidth="1"/>
    <col min="137" max="151" width="10.83203125" customWidth="1"/>
    <col min="152" max="152" width="22.33203125" customWidth="1"/>
    <col min="153" max="153" width="10.83203125" customWidth="1"/>
    <col min="154" max="154" width="17.83203125" customWidth="1"/>
    <col min="155" max="155" width="10.83203125" customWidth="1"/>
    <col min="156" max="156" width="21.83203125" customWidth="1"/>
    <col min="157" max="157" width="19.5" customWidth="1"/>
    <col min="158" max="158" width="10.83203125" style="20" customWidth="1"/>
    <col min="159" max="159" width="10.83203125" style="91" customWidth="1"/>
    <col min="160" max="196" width="10.83203125" customWidth="1"/>
    <col min="197" max="197" width="14.83203125" style="20" customWidth="1"/>
    <col min="198" max="198" width="20.6640625" style="97" customWidth="1"/>
    <col min="199" max="199" width="11.5" style="20" customWidth="1"/>
    <col min="200" max="200" width="19" style="97" customWidth="1"/>
    <col min="201" max="201" width="15.1640625" style="20" customWidth="1"/>
    <col min="202" max="202" width="25" bestFit="1" customWidth="1"/>
  </cols>
  <sheetData>
    <row r="1" spans="1:222" ht="32">
      <c r="A1" s="1" t="s">
        <v>174</v>
      </c>
      <c r="B1" s="2"/>
      <c r="C1" s="3"/>
      <c r="D1" s="2"/>
      <c r="E1" s="3"/>
      <c r="F1" s="2"/>
      <c r="G1" s="2"/>
      <c r="H1" s="4"/>
      <c r="I1" s="4"/>
      <c r="J1" s="4"/>
      <c r="K1" s="93"/>
      <c r="L1" s="2"/>
      <c r="M1" s="93"/>
      <c r="N1" s="24"/>
      <c r="O1" s="4"/>
      <c r="P1" s="4"/>
      <c r="Q1" s="4"/>
      <c r="R1" s="29"/>
      <c r="S1" s="4"/>
      <c r="T1" s="16"/>
      <c r="U1" s="4"/>
      <c r="V1" s="4"/>
      <c r="W1" s="2"/>
      <c r="X1" s="117"/>
      <c r="Y1" s="93"/>
      <c r="Z1" s="2"/>
      <c r="AA1" s="2"/>
      <c r="AB1" s="16"/>
      <c r="AC1" s="2"/>
      <c r="AD1" s="2"/>
      <c r="AE1" s="16"/>
      <c r="AF1" s="2"/>
      <c r="AG1" s="2"/>
      <c r="AH1" s="2"/>
      <c r="AI1" s="2"/>
      <c r="AJ1" s="4"/>
      <c r="AK1" s="4"/>
      <c r="AL1" s="4"/>
      <c r="AM1" s="25"/>
      <c r="AN1" s="28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118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7"/>
      <c r="DK1" s="27"/>
      <c r="DL1" s="27"/>
      <c r="DM1" s="27"/>
      <c r="DN1" s="27"/>
      <c r="DO1" s="27"/>
      <c r="DP1" s="106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4"/>
      <c r="FB1" s="2"/>
      <c r="FC1" s="117"/>
    </row>
    <row r="2" spans="1:222" ht="17">
      <c r="A2" s="4"/>
      <c r="B2" s="4"/>
      <c r="C2" s="30"/>
      <c r="D2" s="4"/>
      <c r="E2" s="30"/>
      <c r="F2" s="4"/>
      <c r="G2" s="4"/>
      <c r="H2" s="4"/>
      <c r="I2" s="4"/>
      <c r="J2" s="4"/>
      <c r="K2" s="93"/>
      <c r="L2" s="2"/>
      <c r="M2" s="93"/>
      <c r="N2" s="24"/>
      <c r="O2" s="4"/>
      <c r="P2" s="4"/>
      <c r="Q2" s="4"/>
      <c r="R2" s="29"/>
      <c r="S2" s="4"/>
      <c r="T2" s="16"/>
      <c r="U2" s="4"/>
      <c r="V2" s="4"/>
      <c r="W2" s="2"/>
      <c r="X2" s="117"/>
      <c r="Y2" s="93"/>
      <c r="Z2" s="2"/>
      <c r="AA2" s="2"/>
      <c r="AB2" s="16"/>
      <c r="AC2" s="2"/>
      <c r="AD2" s="2"/>
      <c r="AE2" s="16"/>
      <c r="AF2" s="2"/>
      <c r="AG2" s="2"/>
      <c r="AH2" s="2"/>
      <c r="AI2" s="2"/>
      <c r="AJ2" s="4"/>
      <c r="AK2" s="4"/>
      <c r="AL2" s="4"/>
      <c r="AM2" s="25"/>
      <c r="AN2" s="169" t="s">
        <v>172</v>
      </c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1"/>
      <c r="DP2" s="106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4"/>
      <c r="FB2" s="2"/>
      <c r="FC2" s="117"/>
    </row>
    <row r="3" spans="1:222" s="6" customFormat="1" ht="18" thickBot="1">
      <c r="A3" s="114" t="s">
        <v>0</v>
      </c>
      <c r="B3" s="114" t="s">
        <v>36</v>
      </c>
      <c r="C3" s="23" t="s">
        <v>37</v>
      </c>
      <c r="D3" s="23" t="s">
        <v>38</v>
      </c>
      <c r="E3" s="23" t="s">
        <v>39</v>
      </c>
      <c r="F3" s="114" t="s">
        <v>40</v>
      </c>
      <c r="G3" s="5" t="s">
        <v>41</v>
      </c>
      <c r="H3" s="5" t="s">
        <v>42</v>
      </c>
      <c r="I3" s="5" t="s">
        <v>43</v>
      </c>
      <c r="J3" s="5" t="s">
        <v>44</v>
      </c>
      <c r="K3" s="94" t="s">
        <v>45</v>
      </c>
      <c r="L3" s="114" t="s">
        <v>46</v>
      </c>
      <c r="M3" s="94" t="s">
        <v>46</v>
      </c>
      <c r="N3" s="157"/>
      <c r="O3" s="172" t="s">
        <v>130</v>
      </c>
      <c r="P3" s="172"/>
      <c r="Q3" s="172"/>
      <c r="R3" s="172"/>
      <c r="S3" s="172"/>
      <c r="T3" s="172"/>
      <c r="U3" s="172"/>
      <c r="V3" s="172"/>
      <c r="W3" s="172"/>
      <c r="X3" s="173" t="s">
        <v>163</v>
      </c>
      <c r="Y3" s="174"/>
      <c r="Z3" s="173" t="s">
        <v>131</v>
      </c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04"/>
      <c r="AO3" s="175" t="s">
        <v>164</v>
      </c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05"/>
      <c r="BW3" s="105"/>
      <c r="BX3" s="105"/>
      <c r="BY3" s="105"/>
      <c r="BZ3" s="105"/>
      <c r="CA3" s="105"/>
      <c r="CB3" s="105"/>
      <c r="CC3" s="105"/>
      <c r="CD3" s="177" t="s">
        <v>132</v>
      </c>
      <c r="CE3" s="175"/>
      <c r="CF3" s="175"/>
      <c r="CG3" s="175"/>
      <c r="CH3" s="175"/>
      <c r="CI3" s="175"/>
      <c r="CJ3" s="175"/>
      <c r="CK3" s="175"/>
      <c r="CL3" s="175"/>
      <c r="CM3" s="175"/>
      <c r="CN3" s="175"/>
      <c r="CO3" s="175"/>
      <c r="CP3" s="175"/>
      <c r="CQ3" s="175"/>
      <c r="CR3" s="175"/>
      <c r="CS3" s="175"/>
      <c r="CT3" s="175"/>
      <c r="CU3" s="175"/>
      <c r="CV3" s="175"/>
      <c r="CW3" s="175"/>
      <c r="CX3" s="175"/>
      <c r="CY3" s="175"/>
      <c r="CZ3" s="175"/>
      <c r="DA3" s="175"/>
      <c r="DB3" s="175"/>
      <c r="DC3" s="175"/>
      <c r="DD3" s="175"/>
      <c r="DE3" s="175"/>
      <c r="DF3" s="175"/>
      <c r="DG3" s="175"/>
      <c r="DH3" s="175"/>
      <c r="DI3" s="175"/>
      <c r="DJ3" s="105"/>
      <c r="DK3" s="105"/>
      <c r="DL3" s="105"/>
      <c r="DM3" s="105"/>
      <c r="DN3" s="105"/>
      <c r="DO3" s="105"/>
      <c r="DP3" s="107" t="s">
        <v>47</v>
      </c>
      <c r="DQ3" s="173" t="s">
        <v>122</v>
      </c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13"/>
      <c r="FB3" s="113"/>
      <c r="FC3" s="173" t="s">
        <v>133</v>
      </c>
      <c r="FD3" s="172"/>
      <c r="FE3" s="172"/>
      <c r="FF3" s="172"/>
      <c r="FG3" s="172"/>
      <c r="FH3" s="172"/>
      <c r="FI3" s="172"/>
      <c r="FJ3" s="172"/>
      <c r="FK3" s="172"/>
      <c r="FL3" s="172"/>
      <c r="FM3" s="172"/>
      <c r="FN3" s="172"/>
      <c r="FO3" s="172"/>
      <c r="FP3" s="172"/>
      <c r="FQ3" s="172"/>
      <c r="FR3" s="172"/>
      <c r="FS3" s="172"/>
      <c r="FT3" s="172"/>
      <c r="FU3" s="172"/>
      <c r="FV3" s="172"/>
      <c r="FW3" s="172"/>
      <c r="FX3" s="172"/>
      <c r="FY3" s="172"/>
      <c r="FZ3" s="172"/>
      <c r="GA3" s="172"/>
      <c r="GB3" s="172"/>
      <c r="GC3" s="172"/>
      <c r="GD3" s="172"/>
      <c r="GE3" s="172"/>
      <c r="GF3" s="172"/>
      <c r="GG3" s="172"/>
      <c r="GH3" s="172"/>
      <c r="GI3" s="172"/>
      <c r="GJ3" s="172"/>
      <c r="GK3" s="172"/>
      <c r="GL3" s="172"/>
      <c r="GM3" s="172"/>
      <c r="GN3" s="172"/>
      <c r="GO3" s="180" t="s">
        <v>158</v>
      </c>
      <c r="GP3" s="181"/>
      <c r="GQ3" s="163" t="s">
        <v>160</v>
      </c>
      <c r="GR3" s="164"/>
      <c r="GS3" s="163" t="s">
        <v>161</v>
      </c>
      <c r="GT3" s="164"/>
    </row>
    <row r="4" spans="1:222" s="6" customFormat="1" ht="18" thickTop="1">
      <c r="A4" s="114"/>
      <c r="B4" s="114"/>
      <c r="C4" s="23"/>
      <c r="D4" s="23"/>
      <c r="E4" s="23"/>
      <c r="F4" s="114" t="s">
        <v>48</v>
      </c>
      <c r="G4" s="5" t="s">
        <v>176</v>
      </c>
      <c r="H4" s="143" t="s">
        <v>177</v>
      </c>
      <c r="I4" s="5"/>
      <c r="J4" s="5" t="s">
        <v>155</v>
      </c>
      <c r="K4" s="94" t="s">
        <v>49</v>
      </c>
      <c r="L4" s="114" t="s">
        <v>49</v>
      </c>
      <c r="M4" s="94" t="s">
        <v>50</v>
      </c>
      <c r="N4" s="157" t="s">
        <v>215</v>
      </c>
      <c r="O4" s="22" t="s">
        <v>51</v>
      </c>
      <c r="P4" s="22" t="s">
        <v>52</v>
      </c>
      <c r="Q4" s="22" t="s">
        <v>53</v>
      </c>
      <c r="R4" s="32" t="s">
        <v>54</v>
      </c>
      <c r="S4" s="22" t="s">
        <v>55</v>
      </c>
      <c r="T4" s="119" t="s">
        <v>56</v>
      </c>
      <c r="U4" s="120" t="s">
        <v>57</v>
      </c>
      <c r="V4" s="22" t="s">
        <v>123</v>
      </c>
      <c r="W4" s="22" t="s">
        <v>124</v>
      </c>
      <c r="X4" s="121" t="s">
        <v>165</v>
      </c>
      <c r="Y4" s="119" t="s">
        <v>166</v>
      </c>
      <c r="Z4" s="165" t="s">
        <v>58</v>
      </c>
      <c r="AA4" s="166"/>
      <c r="AB4" s="166"/>
      <c r="AC4" s="167" t="s">
        <v>59</v>
      </c>
      <c r="AD4" s="166"/>
      <c r="AE4" s="168"/>
      <c r="AF4" s="22" t="s">
        <v>60</v>
      </c>
      <c r="AG4" s="22" t="s">
        <v>61</v>
      </c>
      <c r="AH4" s="22" t="s">
        <v>62</v>
      </c>
      <c r="AI4" s="22" t="s">
        <v>63</v>
      </c>
      <c r="AJ4" s="22" t="s">
        <v>64</v>
      </c>
      <c r="AK4" s="122" t="s">
        <v>167</v>
      </c>
      <c r="AL4" s="122" t="s">
        <v>168</v>
      </c>
      <c r="AM4" s="33" t="s">
        <v>1</v>
      </c>
      <c r="AN4" s="121" t="s">
        <v>65</v>
      </c>
      <c r="AO4" s="112" t="s">
        <v>2</v>
      </c>
      <c r="AP4" s="7" t="s">
        <v>3</v>
      </c>
      <c r="AQ4" s="7" t="s">
        <v>4</v>
      </c>
      <c r="AR4" s="7" t="s">
        <v>5</v>
      </c>
      <c r="AS4" s="7" t="s">
        <v>6</v>
      </c>
      <c r="AT4" s="7" t="s">
        <v>7</v>
      </c>
      <c r="AU4" s="7" t="s">
        <v>8</v>
      </c>
      <c r="AV4" s="7" t="s">
        <v>9</v>
      </c>
      <c r="AW4" s="7" t="s">
        <v>10</v>
      </c>
      <c r="AX4" s="7" t="s">
        <v>11</v>
      </c>
      <c r="AY4" s="7" t="s">
        <v>12</v>
      </c>
      <c r="AZ4" s="7" t="s">
        <v>13</v>
      </c>
      <c r="BA4" s="7" t="s">
        <v>14</v>
      </c>
      <c r="BB4" s="7" t="s">
        <v>15</v>
      </c>
      <c r="BC4" s="7" t="s">
        <v>16</v>
      </c>
      <c r="BD4" s="7" t="s">
        <v>17</v>
      </c>
      <c r="BE4" s="7" t="s">
        <v>18</v>
      </c>
      <c r="BF4" s="7" t="s">
        <v>19</v>
      </c>
      <c r="BG4" s="7" t="s">
        <v>20</v>
      </c>
      <c r="BH4" s="7" t="s">
        <v>21</v>
      </c>
      <c r="BI4" s="7" t="s">
        <v>22</v>
      </c>
      <c r="BJ4" s="7" t="s">
        <v>23</v>
      </c>
      <c r="BK4" s="7" t="s">
        <v>24</v>
      </c>
      <c r="BL4" s="7" t="s">
        <v>25</v>
      </c>
      <c r="BM4" s="7" t="s">
        <v>26</v>
      </c>
      <c r="BN4" s="7" t="s">
        <v>27</v>
      </c>
      <c r="BO4" s="7" t="s">
        <v>28</v>
      </c>
      <c r="BP4" s="7" t="s">
        <v>29</v>
      </c>
      <c r="BQ4" s="7" t="s">
        <v>30</v>
      </c>
      <c r="BR4" s="7" t="s">
        <v>31</v>
      </c>
      <c r="BS4" s="7" t="s">
        <v>32</v>
      </c>
      <c r="BT4" s="7" t="s">
        <v>33</v>
      </c>
      <c r="BU4" s="34" t="s">
        <v>66</v>
      </c>
      <c r="BV4" s="8" t="s">
        <v>67</v>
      </c>
      <c r="BW4" s="9" t="s">
        <v>68</v>
      </c>
      <c r="BX4" s="21" t="s">
        <v>34</v>
      </c>
      <c r="BY4" s="22" t="s">
        <v>35</v>
      </c>
      <c r="BZ4" s="22" t="s">
        <v>134</v>
      </c>
      <c r="CA4" s="22" t="s">
        <v>135</v>
      </c>
      <c r="CB4" s="22" t="s">
        <v>136</v>
      </c>
      <c r="CC4" s="22" t="s">
        <v>137</v>
      </c>
      <c r="CD4" s="123" t="s">
        <v>2</v>
      </c>
      <c r="CE4" s="7" t="s">
        <v>3</v>
      </c>
      <c r="CF4" s="7" t="s">
        <v>4</v>
      </c>
      <c r="CG4" s="7" t="s">
        <v>5</v>
      </c>
      <c r="CH4" s="7" t="s">
        <v>6</v>
      </c>
      <c r="CI4" s="7" t="s">
        <v>7</v>
      </c>
      <c r="CJ4" s="7" t="s">
        <v>8</v>
      </c>
      <c r="CK4" s="7" t="s">
        <v>9</v>
      </c>
      <c r="CL4" s="7" t="s">
        <v>10</v>
      </c>
      <c r="CM4" s="7" t="s">
        <v>11</v>
      </c>
      <c r="CN4" s="7" t="s">
        <v>12</v>
      </c>
      <c r="CO4" s="7" t="s">
        <v>13</v>
      </c>
      <c r="CP4" s="7" t="s">
        <v>14</v>
      </c>
      <c r="CQ4" s="7" t="s">
        <v>15</v>
      </c>
      <c r="CR4" s="7" t="s">
        <v>16</v>
      </c>
      <c r="CS4" s="7" t="s">
        <v>17</v>
      </c>
      <c r="CT4" s="7" t="s">
        <v>18</v>
      </c>
      <c r="CU4" s="7" t="s">
        <v>19</v>
      </c>
      <c r="CV4" s="7" t="s">
        <v>20</v>
      </c>
      <c r="CW4" s="7" t="s">
        <v>21</v>
      </c>
      <c r="CX4" s="7" t="s">
        <v>22</v>
      </c>
      <c r="CY4" s="7" t="s">
        <v>23</v>
      </c>
      <c r="CZ4" s="7" t="s">
        <v>24</v>
      </c>
      <c r="DA4" s="7" t="s">
        <v>25</v>
      </c>
      <c r="DB4" s="7" t="s">
        <v>26</v>
      </c>
      <c r="DC4" s="7" t="s">
        <v>27</v>
      </c>
      <c r="DD4" s="7" t="s">
        <v>28</v>
      </c>
      <c r="DE4" s="7" t="s">
        <v>29</v>
      </c>
      <c r="DF4" s="7" t="s">
        <v>30</v>
      </c>
      <c r="DG4" s="7" t="s">
        <v>31</v>
      </c>
      <c r="DH4" s="7" t="s">
        <v>32</v>
      </c>
      <c r="DI4" s="7" t="s">
        <v>33</v>
      </c>
      <c r="DJ4" s="22" t="s">
        <v>138</v>
      </c>
      <c r="DK4" s="22" t="s">
        <v>139</v>
      </c>
      <c r="DL4" s="10" t="s">
        <v>140</v>
      </c>
      <c r="DM4" s="7" t="s">
        <v>1</v>
      </c>
      <c r="DN4" s="10" t="s">
        <v>141</v>
      </c>
      <c r="DO4" s="10" t="s">
        <v>142</v>
      </c>
      <c r="DP4" s="108" t="s">
        <v>69</v>
      </c>
      <c r="DQ4" s="7" t="s">
        <v>70</v>
      </c>
      <c r="DR4" s="7" t="s">
        <v>71</v>
      </c>
      <c r="DS4" s="7" t="s">
        <v>72</v>
      </c>
      <c r="DT4" s="7" t="s">
        <v>73</v>
      </c>
      <c r="DU4" s="7" t="s">
        <v>74</v>
      </c>
      <c r="DV4" s="7" t="s">
        <v>75</v>
      </c>
      <c r="DW4" s="7" t="s">
        <v>76</v>
      </c>
      <c r="DX4" s="7" t="s">
        <v>77</v>
      </c>
      <c r="DY4" s="7" t="s">
        <v>78</v>
      </c>
      <c r="DZ4" s="7" t="s">
        <v>79</v>
      </c>
      <c r="EA4" s="7" t="s">
        <v>80</v>
      </c>
      <c r="EB4" s="7" t="s">
        <v>81</v>
      </c>
      <c r="EC4" s="7" t="s">
        <v>68</v>
      </c>
      <c r="ED4" s="10" t="s">
        <v>82</v>
      </c>
      <c r="EE4" s="7" t="s">
        <v>83</v>
      </c>
      <c r="EF4" s="112" t="s">
        <v>84</v>
      </c>
      <c r="EG4" s="7" t="s">
        <v>85</v>
      </c>
      <c r="EH4" s="7" t="s">
        <v>86</v>
      </c>
      <c r="EI4" s="7" t="s">
        <v>87</v>
      </c>
      <c r="EJ4" s="114" t="s">
        <v>88</v>
      </c>
      <c r="EK4" s="7" t="s">
        <v>89</v>
      </c>
      <c r="EL4" s="7" t="s">
        <v>90</v>
      </c>
      <c r="EM4" s="7" t="s">
        <v>91</v>
      </c>
      <c r="EN4" s="7" t="s">
        <v>92</v>
      </c>
      <c r="EO4" s="7" t="s">
        <v>93</v>
      </c>
      <c r="EP4" s="7" t="s">
        <v>94</v>
      </c>
      <c r="EQ4" s="114" t="s">
        <v>95</v>
      </c>
      <c r="ER4" s="10" t="s">
        <v>1</v>
      </c>
      <c r="ES4" s="7" t="s">
        <v>96</v>
      </c>
      <c r="ET4" s="7" t="s">
        <v>97</v>
      </c>
      <c r="EU4" s="7" t="s">
        <v>98</v>
      </c>
      <c r="EV4" s="7" t="s">
        <v>143</v>
      </c>
      <c r="EW4" s="7" t="s">
        <v>99</v>
      </c>
      <c r="EX4" s="7" t="s">
        <v>100</v>
      </c>
      <c r="EY4" s="114" t="s">
        <v>101</v>
      </c>
      <c r="EZ4" s="9" t="s">
        <v>102</v>
      </c>
      <c r="FA4" s="7" t="s">
        <v>103</v>
      </c>
      <c r="FB4" s="7" t="s">
        <v>126</v>
      </c>
      <c r="FC4" s="35" t="s">
        <v>70</v>
      </c>
      <c r="FD4" s="7" t="s">
        <v>71</v>
      </c>
      <c r="FE4" s="7" t="s">
        <v>72</v>
      </c>
      <c r="FF4" s="7" t="s">
        <v>73</v>
      </c>
      <c r="FG4" s="7" t="s">
        <v>74</v>
      </c>
      <c r="FH4" s="7" t="s">
        <v>75</v>
      </c>
      <c r="FI4" s="7" t="s">
        <v>76</v>
      </c>
      <c r="FJ4" s="7" t="s">
        <v>77</v>
      </c>
      <c r="FK4" s="7" t="s">
        <v>78</v>
      </c>
      <c r="FL4" s="7" t="s">
        <v>79</v>
      </c>
      <c r="FM4" s="7" t="s">
        <v>80</v>
      </c>
      <c r="FN4" s="7" t="s">
        <v>81</v>
      </c>
      <c r="FO4" s="7" t="s">
        <v>68</v>
      </c>
      <c r="FP4" s="10" t="s">
        <v>82</v>
      </c>
      <c r="FQ4" s="7" t="s">
        <v>83</v>
      </c>
      <c r="FR4" s="7" t="s">
        <v>84</v>
      </c>
      <c r="FS4" s="7" t="s">
        <v>85</v>
      </c>
      <c r="FT4" s="7" t="s">
        <v>86</v>
      </c>
      <c r="FU4" s="7" t="s">
        <v>87</v>
      </c>
      <c r="FV4" s="114" t="s">
        <v>88</v>
      </c>
      <c r="FW4" s="7" t="s">
        <v>89</v>
      </c>
      <c r="FX4" s="7" t="s">
        <v>90</v>
      </c>
      <c r="FY4" s="7" t="s">
        <v>91</v>
      </c>
      <c r="FZ4" s="7" t="s">
        <v>92</v>
      </c>
      <c r="GA4" s="7" t="s">
        <v>93</v>
      </c>
      <c r="GB4" s="7" t="s">
        <v>94</v>
      </c>
      <c r="GC4" s="114" t="s">
        <v>95</v>
      </c>
      <c r="GD4" s="10" t="s">
        <v>1</v>
      </c>
      <c r="GE4" s="7" t="s">
        <v>96</v>
      </c>
      <c r="GF4" s="7" t="s">
        <v>97</v>
      </c>
      <c r="GG4" s="7" t="s">
        <v>98</v>
      </c>
      <c r="GH4" s="7" t="s">
        <v>125</v>
      </c>
      <c r="GI4" s="7" t="s">
        <v>99</v>
      </c>
      <c r="GJ4" s="7" t="s">
        <v>100</v>
      </c>
      <c r="GK4" s="114" t="s">
        <v>101</v>
      </c>
      <c r="GL4" s="9" t="s">
        <v>102</v>
      </c>
      <c r="GM4" s="7" t="s">
        <v>103</v>
      </c>
      <c r="GN4" s="7" t="s">
        <v>126</v>
      </c>
      <c r="GO4" s="115" t="s">
        <v>157</v>
      </c>
      <c r="GP4" s="124" t="s">
        <v>159</v>
      </c>
      <c r="GQ4" s="115" t="s">
        <v>157</v>
      </c>
      <c r="GR4" s="124" t="s">
        <v>159</v>
      </c>
      <c r="GS4" s="115" t="s">
        <v>144</v>
      </c>
      <c r="GT4" s="115" t="s">
        <v>162</v>
      </c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</row>
    <row r="5" spans="1:222" s="11" customFormat="1" ht="17">
      <c r="C5" s="36"/>
      <c r="E5" s="36"/>
      <c r="K5" s="95" t="s">
        <v>181</v>
      </c>
      <c r="L5" s="37" t="s">
        <v>104</v>
      </c>
      <c r="M5" s="99"/>
      <c r="N5" s="39" t="s">
        <v>105</v>
      </c>
      <c r="O5" s="40" t="s">
        <v>105</v>
      </c>
      <c r="P5" s="40" t="s">
        <v>105</v>
      </c>
      <c r="Q5" s="40" t="s">
        <v>105</v>
      </c>
      <c r="R5" s="41" t="s">
        <v>105</v>
      </c>
      <c r="S5" s="40" t="s">
        <v>105</v>
      </c>
      <c r="T5" s="47" t="s">
        <v>105</v>
      </c>
      <c r="U5" s="37" t="s">
        <v>105</v>
      </c>
      <c r="V5" s="40" t="s">
        <v>105</v>
      </c>
      <c r="W5" s="37" t="s">
        <v>105</v>
      </c>
      <c r="X5" s="125" t="s">
        <v>169</v>
      </c>
      <c r="Y5" s="126" t="s">
        <v>169</v>
      </c>
      <c r="Z5" s="127" t="s">
        <v>145</v>
      </c>
      <c r="AA5" s="37" t="s">
        <v>128</v>
      </c>
      <c r="AB5" s="47" t="s">
        <v>129</v>
      </c>
      <c r="AC5" s="42" t="s">
        <v>146</v>
      </c>
      <c r="AD5" s="42" t="s">
        <v>128</v>
      </c>
      <c r="AE5" s="43" t="s">
        <v>129</v>
      </c>
      <c r="AF5" s="37" t="s">
        <v>104</v>
      </c>
      <c r="AG5" s="37" t="s">
        <v>90</v>
      </c>
      <c r="AH5" s="37" t="s">
        <v>106</v>
      </c>
      <c r="AI5" s="37" t="s">
        <v>107</v>
      </c>
      <c r="AJ5" s="40" t="s">
        <v>108</v>
      </c>
      <c r="AK5" s="128" t="s">
        <v>170</v>
      </c>
      <c r="AL5" s="11" t="s">
        <v>171</v>
      </c>
      <c r="AM5" s="44"/>
      <c r="AN5" s="38" t="s">
        <v>104</v>
      </c>
      <c r="AO5" s="46" t="s">
        <v>216</v>
      </c>
      <c r="AP5" s="46" t="s">
        <v>217</v>
      </c>
      <c r="AQ5" s="46" t="s">
        <v>218</v>
      </c>
      <c r="AR5" s="46" t="s">
        <v>219</v>
      </c>
      <c r="AS5" s="46" t="s">
        <v>220</v>
      </c>
      <c r="AT5" s="46" t="s">
        <v>221</v>
      </c>
      <c r="AU5" s="46" t="s">
        <v>222</v>
      </c>
      <c r="AV5" s="46" t="s">
        <v>223</v>
      </c>
      <c r="AW5" s="46" t="s">
        <v>224</v>
      </c>
      <c r="AX5" s="46" t="s">
        <v>225</v>
      </c>
      <c r="AY5" s="46" t="s">
        <v>226</v>
      </c>
      <c r="AZ5" s="46" t="s">
        <v>227</v>
      </c>
      <c r="BA5" s="46" t="s">
        <v>228</v>
      </c>
      <c r="BB5" s="46" t="s">
        <v>229</v>
      </c>
      <c r="BC5" s="46" t="s">
        <v>230</v>
      </c>
      <c r="BD5" s="46" t="s">
        <v>231</v>
      </c>
      <c r="BE5" s="46" t="s">
        <v>232</v>
      </c>
      <c r="BF5" s="46" t="s">
        <v>233</v>
      </c>
      <c r="BG5" s="46" t="s">
        <v>234</v>
      </c>
      <c r="BH5" s="46" t="s">
        <v>235</v>
      </c>
      <c r="BI5" s="46" t="s">
        <v>236</v>
      </c>
      <c r="BJ5" s="46" t="s">
        <v>237</v>
      </c>
      <c r="BK5" s="46" t="s">
        <v>238</v>
      </c>
      <c r="BL5" s="46" t="s">
        <v>239</v>
      </c>
      <c r="BM5" s="46" t="s">
        <v>240</v>
      </c>
      <c r="BN5" s="46" t="s">
        <v>241</v>
      </c>
      <c r="BO5" s="46" t="s">
        <v>242</v>
      </c>
      <c r="BP5" s="46" t="s">
        <v>243</v>
      </c>
      <c r="BQ5" s="46" t="s">
        <v>244</v>
      </c>
      <c r="BR5" s="46" t="s">
        <v>245</v>
      </c>
      <c r="BS5" s="46" t="s">
        <v>246</v>
      </c>
      <c r="BT5" s="46" t="s">
        <v>247</v>
      </c>
      <c r="BU5" s="47"/>
      <c r="BV5" s="40"/>
      <c r="BW5" s="40"/>
      <c r="BX5" s="45" t="s">
        <v>110</v>
      </c>
      <c r="BY5" s="46" t="s">
        <v>110</v>
      </c>
      <c r="BZ5" s="46" t="s">
        <v>147</v>
      </c>
      <c r="CA5" s="46" t="s">
        <v>111</v>
      </c>
      <c r="CB5" s="46" t="s">
        <v>111</v>
      </c>
      <c r="CC5" s="46" t="s">
        <v>111</v>
      </c>
      <c r="CD5" s="45" t="s">
        <v>216</v>
      </c>
      <c r="CE5" s="46" t="s">
        <v>217</v>
      </c>
      <c r="CF5" s="46" t="s">
        <v>218</v>
      </c>
      <c r="CG5" s="46" t="s">
        <v>219</v>
      </c>
      <c r="CH5" s="46" t="s">
        <v>220</v>
      </c>
      <c r="CI5" s="46" t="s">
        <v>221</v>
      </c>
      <c r="CJ5" s="46" t="s">
        <v>222</v>
      </c>
      <c r="CK5" s="46" t="s">
        <v>223</v>
      </c>
      <c r="CL5" s="46" t="s">
        <v>224</v>
      </c>
      <c r="CM5" s="46" t="s">
        <v>225</v>
      </c>
      <c r="CN5" s="46" t="s">
        <v>226</v>
      </c>
      <c r="CO5" s="46" t="s">
        <v>227</v>
      </c>
      <c r="CP5" s="46" t="s">
        <v>228</v>
      </c>
      <c r="CQ5" s="46" t="s">
        <v>229</v>
      </c>
      <c r="CR5" s="46" t="s">
        <v>230</v>
      </c>
      <c r="CS5" s="46" t="s">
        <v>231</v>
      </c>
      <c r="CT5" s="46" t="s">
        <v>232</v>
      </c>
      <c r="CU5" s="46" t="s">
        <v>233</v>
      </c>
      <c r="CV5" s="46" t="s">
        <v>234</v>
      </c>
      <c r="CW5" s="46" t="s">
        <v>235</v>
      </c>
      <c r="CX5" s="46" t="s">
        <v>236</v>
      </c>
      <c r="CY5" s="46" t="s">
        <v>237</v>
      </c>
      <c r="CZ5" s="46" t="s">
        <v>238</v>
      </c>
      <c r="DA5" s="46" t="s">
        <v>239</v>
      </c>
      <c r="DB5" s="46" t="s">
        <v>240</v>
      </c>
      <c r="DC5" s="46" t="s">
        <v>241</v>
      </c>
      <c r="DD5" s="46" t="s">
        <v>242</v>
      </c>
      <c r="DE5" s="46" t="s">
        <v>243</v>
      </c>
      <c r="DF5" s="46" t="s">
        <v>244</v>
      </c>
      <c r="DG5" s="46" t="s">
        <v>245</v>
      </c>
      <c r="DH5" s="46" t="s">
        <v>246</v>
      </c>
      <c r="DI5" s="46" t="s">
        <v>247</v>
      </c>
      <c r="DJ5" s="46" t="s">
        <v>148</v>
      </c>
      <c r="DK5" s="46" t="s">
        <v>149</v>
      </c>
      <c r="DL5" s="46" t="s">
        <v>150</v>
      </c>
      <c r="DM5" s="31"/>
      <c r="DN5" s="46" t="s">
        <v>150</v>
      </c>
      <c r="DO5" s="46" t="s">
        <v>150</v>
      </c>
      <c r="DP5" s="109" t="s">
        <v>112</v>
      </c>
      <c r="DQ5" s="37" t="s">
        <v>113</v>
      </c>
      <c r="DR5" s="37" t="s">
        <v>113</v>
      </c>
      <c r="DS5" s="41" t="s">
        <v>113</v>
      </c>
      <c r="DT5" s="46" t="s">
        <v>114</v>
      </c>
      <c r="DU5" s="37" t="s">
        <v>114</v>
      </c>
      <c r="DV5" s="37" t="s">
        <v>114</v>
      </c>
      <c r="DW5" s="37" t="s">
        <v>115</v>
      </c>
      <c r="DX5" s="37" t="s">
        <v>115</v>
      </c>
      <c r="DY5" s="37" t="s">
        <v>115</v>
      </c>
      <c r="DZ5" s="37" t="s">
        <v>116</v>
      </c>
      <c r="EA5" s="37" t="s">
        <v>116</v>
      </c>
      <c r="EB5" s="37" t="s">
        <v>116</v>
      </c>
      <c r="EC5" s="37" t="s">
        <v>117</v>
      </c>
      <c r="ED5" s="37" t="s">
        <v>127</v>
      </c>
      <c r="EE5" s="37" t="s">
        <v>79</v>
      </c>
      <c r="EF5" s="37" t="s">
        <v>118</v>
      </c>
      <c r="EG5" s="37" t="s">
        <v>118</v>
      </c>
      <c r="EH5" s="37" t="s">
        <v>118</v>
      </c>
      <c r="EI5" s="37" t="s">
        <v>118</v>
      </c>
      <c r="EJ5" s="37" t="s">
        <v>118</v>
      </c>
      <c r="EK5" s="37" t="s">
        <v>118</v>
      </c>
      <c r="EL5" s="37" t="s">
        <v>105</v>
      </c>
      <c r="EM5" s="37"/>
      <c r="EN5" s="37"/>
      <c r="EO5" s="37"/>
      <c r="EP5" s="37"/>
      <c r="EQ5" s="37"/>
      <c r="ER5" s="37"/>
      <c r="ES5" s="37" t="s">
        <v>113</v>
      </c>
      <c r="ET5" s="37" t="s">
        <v>113</v>
      </c>
      <c r="EU5" s="37" t="s">
        <v>113</v>
      </c>
      <c r="EV5" s="37" t="s">
        <v>119</v>
      </c>
      <c r="EW5" s="37" t="s">
        <v>118</v>
      </c>
      <c r="EX5" s="37" t="s">
        <v>120</v>
      </c>
      <c r="EY5" s="37" t="s">
        <v>118</v>
      </c>
      <c r="EZ5" s="37" t="s">
        <v>120</v>
      </c>
      <c r="FA5" s="37" t="s">
        <v>105</v>
      </c>
      <c r="FB5" s="37" t="s">
        <v>119</v>
      </c>
      <c r="FC5" s="38" t="s">
        <v>113</v>
      </c>
      <c r="FD5" s="41" t="s">
        <v>113</v>
      </c>
      <c r="FE5" s="41" t="s">
        <v>113</v>
      </c>
      <c r="FF5" s="46" t="s">
        <v>114</v>
      </c>
      <c r="FG5" s="40" t="s">
        <v>114</v>
      </c>
      <c r="FH5" s="40" t="s">
        <v>114</v>
      </c>
      <c r="FI5" s="40" t="s">
        <v>115</v>
      </c>
      <c r="FJ5" s="40" t="s">
        <v>115</v>
      </c>
      <c r="FK5" s="40" t="s">
        <v>115</v>
      </c>
      <c r="FL5" s="40" t="s">
        <v>116</v>
      </c>
      <c r="FM5" s="40" t="s">
        <v>116</v>
      </c>
      <c r="FN5" s="40" t="s">
        <v>116</v>
      </c>
      <c r="FO5" s="40" t="s">
        <v>117</v>
      </c>
      <c r="FP5" s="40" t="s">
        <v>112</v>
      </c>
      <c r="FQ5" s="40" t="s">
        <v>79</v>
      </c>
      <c r="FR5" s="40" t="s">
        <v>118</v>
      </c>
      <c r="FS5" s="40" t="s">
        <v>118</v>
      </c>
      <c r="FT5" s="40" t="s">
        <v>118</v>
      </c>
      <c r="FU5" s="40" t="s">
        <v>118</v>
      </c>
      <c r="FV5" s="40" t="s">
        <v>118</v>
      </c>
      <c r="FW5" s="40" t="s">
        <v>118</v>
      </c>
      <c r="FX5" s="40" t="s">
        <v>105</v>
      </c>
      <c r="FY5" s="40"/>
      <c r="FZ5" s="40"/>
      <c r="GA5" s="40"/>
      <c r="GB5" s="40"/>
      <c r="GC5" s="40"/>
      <c r="GD5" s="40"/>
      <c r="GE5" s="40" t="s">
        <v>113</v>
      </c>
      <c r="GF5" s="40" t="s">
        <v>113</v>
      </c>
      <c r="GG5" s="40" t="s">
        <v>113</v>
      </c>
      <c r="GH5" s="40" t="s">
        <v>119</v>
      </c>
      <c r="GI5" s="40" t="s">
        <v>118</v>
      </c>
      <c r="GJ5" s="40" t="s">
        <v>120</v>
      </c>
      <c r="GK5" s="40" t="s">
        <v>118</v>
      </c>
      <c r="GL5" s="40" t="s">
        <v>120</v>
      </c>
      <c r="GM5" s="40" t="s">
        <v>105</v>
      </c>
      <c r="GN5" s="37" t="s">
        <v>119</v>
      </c>
      <c r="GO5" s="142" t="s">
        <v>150</v>
      </c>
      <c r="GP5" s="94" t="s">
        <v>150</v>
      </c>
      <c r="GQ5" s="114" t="s">
        <v>150</v>
      </c>
      <c r="GR5" s="94" t="s">
        <v>150</v>
      </c>
      <c r="GS5" s="37" t="s">
        <v>150</v>
      </c>
      <c r="GT5" s="40" t="s">
        <v>150</v>
      </c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</row>
    <row r="6" spans="1:222">
      <c r="A6" s="4"/>
      <c r="B6" s="4"/>
      <c r="C6" s="30"/>
      <c r="D6" s="4"/>
      <c r="E6" s="30"/>
      <c r="F6" s="4"/>
      <c r="G6" s="4"/>
      <c r="H6" s="4"/>
      <c r="I6" s="4"/>
      <c r="J6" s="48" t="s">
        <v>156</v>
      </c>
      <c r="K6" s="93" t="s">
        <v>151</v>
      </c>
      <c r="L6" s="2" t="s">
        <v>152</v>
      </c>
      <c r="M6" s="93"/>
      <c r="N6" s="24" t="s">
        <v>153</v>
      </c>
      <c r="O6" s="4"/>
      <c r="P6" s="4"/>
      <c r="Q6" s="4"/>
      <c r="R6" s="29"/>
      <c r="S6" s="4"/>
      <c r="T6" s="16"/>
      <c r="U6" s="129" t="s">
        <v>121</v>
      </c>
      <c r="V6" s="12"/>
      <c r="W6" s="129"/>
      <c r="X6" s="130"/>
      <c r="Y6" s="101"/>
      <c r="Z6" s="2"/>
      <c r="AA6" s="2"/>
      <c r="AB6" s="16"/>
      <c r="AC6" s="2"/>
      <c r="AD6" s="2"/>
      <c r="AE6" s="16"/>
      <c r="AF6" s="2"/>
      <c r="AG6" s="2"/>
      <c r="AH6" s="2"/>
      <c r="AI6" s="2"/>
      <c r="AJ6" s="4"/>
      <c r="AK6" s="4"/>
      <c r="AL6" s="4"/>
      <c r="AM6" s="25"/>
      <c r="AN6" s="52">
        <v>10</v>
      </c>
      <c r="AO6" s="53" t="s">
        <v>109</v>
      </c>
      <c r="AP6" s="49" t="s">
        <v>109</v>
      </c>
      <c r="AQ6" s="49" t="s">
        <v>109</v>
      </c>
      <c r="AR6" s="49" t="s">
        <v>109</v>
      </c>
      <c r="AS6" s="49" t="s">
        <v>109</v>
      </c>
      <c r="AT6" s="49" t="s">
        <v>109</v>
      </c>
      <c r="AU6" s="49" t="s">
        <v>109</v>
      </c>
      <c r="AV6" s="49" t="s">
        <v>109</v>
      </c>
      <c r="AW6" s="49" t="s">
        <v>109</v>
      </c>
      <c r="AX6" s="49" t="s">
        <v>109</v>
      </c>
      <c r="AY6" s="49" t="s">
        <v>109</v>
      </c>
      <c r="AZ6" s="49" t="s">
        <v>109</v>
      </c>
      <c r="BA6" s="49" t="s">
        <v>109</v>
      </c>
      <c r="BB6" s="49" t="s">
        <v>109</v>
      </c>
      <c r="BC6" s="49" t="s">
        <v>109</v>
      </c>
      <c r="BD6" s="49" t="s">
        <v>109</v>
      </c>
      <c r="BE6" s="49" t="s">
        <v>109</v>
      </c>
      <c r="BF6" s="49" t="s">
        <v>109</v>
      </c>
      <c r="BG6" s="49" t="s">
        <v>109</v>
      </c>
      <c r="BH6" s="49" t="s">
        <v>109</v>
      </c>
      <c r="BI6" s="49" t="s">
        <v>109</v>
      </c>
      <c r="BJ6" s="49" t="s">
        <v>109</v>
      </c>
      <c r="BK6" s="49" t="s">
        <v>109</v>
      </c>
      <c r="BL6" s="49" t="s">
        <v>109</v>
      </c>
      <c r="BM6" s="49" t="s">
        <v>109</v>
      </c>
      <c r="BN6" s="49" t="s">
        <v>109</v>
      </c>
      <c r="BO6" s="49" t="s">
        <v>109</v>
      </c>
      <c r="BP6" s="49" t="s">
        <v>109</v>
      </c>
      <c r="BQ6" s="49" t="s">
        <v>109</v>
      </c>
      <c r="BR6" s="49" t="s">
        <v>109</v>
      </c>
      <c r="BS6" s="49" t="s">
        <v>109</v>
      </c>
      <c r="BT6" s="49" t="s">
        <v>109</v>
      </c>
      <c r="BU6" s="51">
        <v>43</v>
      </c>
      <c r="BV6" s="49">
        <v>44</v>
      </c>
      <c r="BW6" s="49">
        <v>45</v>
      </c>
      <c r="BX6" s="50">
        <v>46</v>
      </c>
      <c r="BY6" s="49">
        <v>47</v>
      </c>
      <c r="BZ6" s="49">
        <v>48</v>
      </c>
      <c r="CA6" s="49">
        <v>49</v>
      </c>
      <c r="CB6" s="49">
        <v>50</v>
      </c>
      <c r="CC6" s="49">
        <v>51</v>
      </c>
      <c r="CD6" s="50" t="s">
        <v>148</v>
      </c>
      <c r="CE6" s="53" t="s">
        <v>148</v>
      </c>
      <c r="CF6" s="53" t="s">
        <v>148</v>
      </c>
      <c r="CG6" s="53" t="s">
        <v>148</v>
      </c>
      <c r="CH6" s="53" t="s">
        <v>148</v>
      </c>
      <c r="CI6" s="53" t="s">
        <v>148</v>
      </c>
      <c r="CJ6" s="53" t="s">
        <v>148</v>
      </c>
      <c r="CK6" s="53" t="s">
        <v>148</v>
      </c>
      <c r="CL6" s="53" t="s">
        <v>148</v>
      </c>
      <c r="CM6" s="53" t="s">
        <v>148</v>
      </c>
      <c r="CN6" s="53" t="s">
        <v>148</v>
      </c>
      <c r="CO6" s="53" t="s">
        <v>148</v>
      </c>
      <c r="CP6" s="53" t="s">
        <v>148</v>
      </c>
      <c r="CQ6" s="53" t="s">
        <v>148</v>
      </c>
      <c r="CR6" s="53" t="s">
        <v>148</v>
      </c>
      <c r="CS6" s="53" t="s">
        <v>148</v>
      </c>
      <c r="CT6" s="53" t="s">
        <v>148</v>
      </c>
      <c r="CU6" s="53" t="s">
        <v>148</v>
      </c>
      <c r="CV6" s="53" t="s">
        <v>148</v>
      </c>
      <c r="CW6" s="53" t="s">
        <v>148</v>
      </c>
      <c r="CX6" s="53" t="s">
        <v>148</v>
      </c>
      <c r="CY6" s="53" t="s">
        <v>148</v>
      </c>
      <c r="CZ6" s="53" t="s">
        <v>148</v>
      </c>
      <c r="DA6" s="53" t="s">
        <v>148</v>
      </c>
      <c r="DB6" s="53" t="s">
        <v>148</v>
      </c>
      <c r="DC6" s="53" t="s">
        <v>148</v>
      </c>
      <c r="DD6" s="53" t="s">
        <v>148</v>
      </c>
      <c r="DE6" s="53" t="s">
        <v>148</v>
      </c>
      <c r="DF6" s="53" t="s">
        <v>148</v>
      </c>
      <c r="DG6" s="53" t="s">
        <v>148</v>
      </c>
      <c r="DH6" s="53" t="s">
        <v>148</v>
      </c>
      <c r="DI6" s="53" t="s">
        <v>148</v>
      </c>
      <c r="DJ6" s="53">
        <v>84</v>
      </c>
      <c r="DK6" s="49">
        <v>85</v>
      </c>
      <c r="DL6" s="49">
        <v>86</v>
      </c>
      <c r="DM6" s="49">
        <v>87</v>
      </c>
      <c r="DN6" s="49">
        <v>88</v>
      </c>
      <c r="DO6" s="49">
        <v>89</v>
      </c>
      <c r="DP6" s="10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>
        <v>16</v>
      </c>
      <c r="EG6" s="26">
        <v>17</v>
      </c>
      <c r="EH6" s="26">
        <v>18</v>
      </c>
      <c r="EI6" s="26">
        <v>19</v>
      </c>
      <c r="EJ6" s="26">
        <v>20</v>
      </c>
      <c r="EK6" s="26">
        <v>21</v>
      </c>
      <c r="EL6" s="26">
        <v>22</v>
      </c>
      <c r="EM6" s="26">
        <v>23</v>
      </c>
      <c r="EN6" s="26">
        <v>24</v>
      </c>
      <c r="EO6" s="26">
        <v>25</v>
      </c>
      <c r="EP6" s="26">
        <v>26</v>
      </c>
      <c r="EQ6" s="26">
        <v>27</v>
      </c>
      <c r="ER6" s="26">
        <v>28</v>
      </c>
      <c r="ES6" s="26">
        <v>29</v>
      </c>
      <c r="ET6" s="26">
        <v>30</v>
      </c>
      <c r="EU6" s="26">
        <v>31</v>
      </c>
      <c r="EV6" s="26">
        <v>32</v>
      </c>
      <c r="EW6" s="26">
        <v>33</v>
      </c>
      <c r="EX6" s="26">
        <v>34</v>
      </c>
      <c r="EY6" s="26">
        <v>35</v>
      </c>
      <c r="EZ6" s="26">
        <v>36</v>
      </c>
      <c r="FA6" s="26">
        <v>37</v>
      </c>
      <c r="FB6" s="26">
        <v>38</v>
      </c>
      <c r="FC6" s="28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>
        <v>16</v>
      </c>
      <c r="FS6" s="27">
        <v>17</v>
      </c>
      <c r="FT6" s="27">
        <v>18</v>
      </c>
      <c r="FU6" s="27">
        <v>19</v>
      </c>
      <c r="FV6" s="27">
        <v>20</v>
      </c>
      <c r="FW6" s="27">
        <v>21</v>
      </c>
      <c r="FX6" s="27">
        <v>22</v>
      </c>
      <c r="FY6" s="27">
        <v>23</v>
      </c>
      <c r="FZ6" s="27">
        <v>24</v>
      </c>
      <c r="GA6" s="27">
        <v>25</v>
      </c>
      <c r="GB6" s="27">
        <v>26</v>
      </c>
      <c r="GC6" s="27">
        <v>27</v>
      </c>
      <c r="GD6" s="27">
        <v>28</v>
      </c>
      <c r="GE6" s="27">
        <v>29</v>
      </c>
      <c r="GF6" s="27">
        <v>30</v>
      </c>
      <c r="GG6" s="27">
        <v>31</v>
      </c>
      <c r="GH6" s="27">
        <v>32</v>
      </c>
      <c r="GI6" s="27">
        <v>33</v>
      </c>
      <c r="GJ6" s="27">
        <v>34</v>
      </c>
      <c r="GK6" s="27">
        <v>35</v>
      </c>
      <c r="GL6" s="27">
        <v>36</v>
      </c>
      <c r="GM6" s="27">
        <v>37</v>
      </c>
      <c r="GN6" s="26">
        <v>38</v>
      </c>
      <c r="GO6" s="67"/>
      <c r="GP6" s="100"/>
      <c r="GQ6" s="67"/>
      <c r="GR6" s="100"/>
      <c r="GS6" s="67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</row>
    <row r="7" spans="1:222" s="15" customFormat="1">
      <c r="A7" s="13"/>
      <c r="B7" s="13"/>
      <c r="C7" s="55"/>
      <c r="D7" s="13"/>
      <c r="E7" s="55"/>
      <c r="F7" s="13"/>
      <c r="G7" s="13"/>
      <c r="H7" s="13"/>
      <c r="I7" s="13"/>
      <c r="J7" s="56"/>
      <c r="K7" s="96" t="s">
        <v>182</v>
      </c>
      <c r="L7" s="13"/>
      <c r="M7" s="96"/>
      <c r="N7" s="57"/>
      <c r="O7" s="13"/>
      <c r="P7" s="13"/>
      <c r="Q7" s="13"/>
      <c r="R7" s="160" t="s">
        <v>173</v>
      </c>
      <c r="S7" s="161"/>
      <c r="T7" s="162"/>
      <c r="U7" s="131">
        <f>MIN(U8:U29)</f>
        <v>14.285714285714299</v>
      </c>
      <c r="V7" s="14"/>
      <c r="W7" s="14"/>
      <c r="X7" s="132"/>
      <c r="Y7" s="102"/>
      <c r="Z7" s="13"/>
      <c r="AA7" s="13"/>
      <c r="AB7" s="17"/>
      <c r="AC7" s="13"/>
      <c r="AD7" s="13"/>
      <c r="AE7" s="17"/>
      <c r="AF7" s="13"/>
      <c r="AG7" s="92"/>
      <c r="AH7" s="92"/>
      <c r="AI7" s="92"/>
      <c r="AJ7" s="13"/>
      <c r="AK7" s="13"/>
      <c r="AL7" s="13"/>
      <c r="AM7" s="58"/>
      <c r="AN7" s="62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61"/>
      <c r="BV7" s="59"/>
      <c r="BW7" s="59"/>
      <c r="BX7" s="60"/>
      <c r="BY7" s="59"/>
      <c r="BZ7" s="59"/>
      <c r="CA7" s="59"/>
      <c r="CB7" s="59"/>
      <c r="CC7" s="59"/>
      <c r="CD7" s="60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110"/>
      <c r="DQ7" s="178" t="s">
        <v>154</v>
      </c>
      <c r="DR7" s="179"/>
      <c r="DS7" s="179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P7" s="134"/>
      <c r="GR7" s="134"/>
    </row>
    <row r="8" spans="1:222">
      <c r="A8" s="63">
        <v>5589</v>
      </c>
      <c r="B8" s="63" t="s">
        <v>175</v>
      </c>
      <c r="C8" s="149">
        <v>10</v>
      </c>
      <c r="D8" s="149">
        <v>26</v>
      </c>
      <c r="E8" s="149">
        <v>2015</v>
      </c>
      <c r="F8" s="150">
        <v>1004</v>
      </c>
      <c r="G8" s="65" t="s">
        <v>178</v>
      </c>
      <c r="H8" s="65" t="s">
        <v>179</v>
      </c>
      <c r="I8" s="149" t="s">
        <v>180</v>
      </c>
      <c r="J8" s="149">
        <v>30</v>
      </c>
      <c r="K8" s="148">
        <v>20.9</v>
      </c>
      <c r="L8" s="144">
        <v>6.34</v>
      </c>
      <c r="M8" s="145" t="s">
        <v>183</v>
      </c>
      <c r="N8" s="159"/>
      <c r="O8" s="66">
        <v>39.60000000000008</v>
      </c>
      <c r="P8" s="66">
        <v>32.399999999999984</v>
      </c>
      <c r="Q8" s="66">
        <v>7.2000000000000952</v>
      </c>
      <c r="R8" s="68" t="s">
        <v>214</v>
      </c>
      <c r="S8" s="69" t="s">
        <v>214</v>
      </c>
      <c r="T8" s="135" t="s">
        <v>214</v>
      </c>
      <c r="U8" s="76">
        <v>39.60000000000008</v>
      </c>
      <c r="V8" s="66">
        <v>32.399999999999984</v>
      </c>
      <c r="W8" s="76">
        <v>7.2000000000000952</v>
      </c>
      <c r="X8" s="75"/>
      <c r="Y8" s="83"/>
      <c r="Z8" s="70">
        <v>10</v>
      </c>
      <c r="AA8" s="70">
        <v>37</v>
      </c>
      <c r="AB8" s="71">
        <v>19</v>
      </c>
      <c r="AC8" s="70">
        <v>10</v>
      </c>
      <c r="AD8" s="70">
        <v>39</v>
      </c>
      <c r="AE8" s="71">
        <v>46</v>
      </c>
      <c r="AF8" s="72">
        <v>6.3431148648648596</v>
      </c>
      <c r="AG8" s="72">
        <v>17.150000000000102</v>
      </c>
      <c r="AH8" s="72">
        <v>30.787500000000101</v>
      </c>
      <c r="AI8" s="72">
        <v>19.180202702702701</v>
      </c>
      <c r="AJ8" s="73">
        <v>7.4101351351351399</v>
      </c>
      <c r="AK8" s="73">
        <v>38.199999999999903</v>
      </c>
      <c r="AL8" s="73">
        <v>20.0134459459459</v>
      </c>
      <c r="AM8" s="74">
        <v>148</v>
      </c>
      <c r="AN8" s="66">
        <v>6.4455555555555604</v>
      </c>
      <c r="AO8" s="66">
        <v>0.71</v>
      </c>
      <c r="AP8" s="66">
        <v>0.66</v>
      </c>
      <c r="AQ8" s="66">
        <v>0.62</v>
      </c>
      <c r="AR8" s="66">
        <v>0.62</v>
      </c>
      <c r="AS8" s="66">
        <v>0.67</v>
      </c>
      <c r="AT8" s="66">
        <v>0.8</v>
      </c>
      <c r="AU8" s="66">
        <v>0.95</v>
      </c>
      <c r="AV8" s="66">
        <v>1.05</v>
      </c>
      <c r="AW8" s="66">
        <v>1.19</v>
      </c>
      <c r="AX8" s="66">
        <v>1.34</v>
      </c>
      <c r="AY8" s="66">
        <v>1.43</v>
      </c>
      <c r="AZ8" s="66">
        <v>1.55</v>
      </c>
      <c r="BA8" s="66">
        <v>1.68</v>
      </c>
      <c r="BB8" s="66">
        <v>1.92</v>
      </c>
      <c r="BC8" s="66">
        <v>2.0499999999999998</v>
      </c>
      <c r="BD8" s="66">
        <v>2.14</v>
      </c>
      <c r="BE8" s="66">
        <v>2.25</v>
      </c>
      <c r="BF8" s="66">
        <v>2.4</v>
      </c>
      <c r="BG8" s="66">
        <v>2.4700000000000002</v>
      </c>
      <c r="BH8" s="66">
        <v>2.59</v>
      </c>
      <c r="BI8" s="66">
        <v>2.71</v>
      </c>
      <c r="BJ8" s="66">
        <v>2.88</v>
      </c>
      <c r="BK8" s="66">
        <v>3.03</v>
      </c>
      <c r="BL8" s="66">
        <v>3.17</v>
      </c>
      <c r="BM8" s="66">
        <v>3.52</v>
      </c>
      <c r="BN8" s="66">
        <v>3.99</v>
      </c>
      <c r="BO8" s="66">
        <v>4.67</v>
      </c>
      <c r="BP8" s="66">
        <v>5.35</v>
      </c>
      <c r="BQ8" s="66">
        <v>5.94</v>
      </c>
      <c r="BR8" s="66">
        <v>6.58</v>
      </c>
      <c r="BS8" s="66">
        <v>6.79</v>
      </c>
      <c r="BT8" s="66">
        <v>6.06</v>
      </c>
      <c r="BU8" s="66">
        <v>0.65558493518518501</v>
      </c>
      <c r="BV8" s="66">
        <v>-6.4316361038773095E-5</v>
      </c>
      <c r="BW8" s="66">
        <v>18.73</v>
      </c>
      <c r="BX8" s="66">
        <v>26.51</v>
      </c>
      <c r="BY8" s="66">
        <v>57.29</v>
      </c>
      <c r="BZ8" s="66">
        <v>83.8</v>
      </c>
      <c r="CA8" s="66">
        <v>21.96</v>
      </c>
      <c r="CB8" s="66">
        <v>140.06</v>
      </c>
      <c r="CC8" s="66">
        <v>337.49</v>
      </c>
      <c r="CD8" s="154">
        <v>3.9</v>
      </c>
      <c r="CE8" s="66">
        <v>3.08</v>
      </c>
      <c r="CF8" s="66">
        <v>2.4700000000000002</v>
      </c>
      <c r="CG8" s="66">
        <v>2.0699999999999998</v>
      </c>
      <c r="CH8" s="66">
        <v>1.9</v>
      </c>
      <c r="CI8" s="66">
        <v>1.94</v>
      </c>
      <c r="CJ8" s="66">
        <v>1.94</v>
      </c>
      <c r="CK8" s="66">
        <v>1.81</v>
      </c>
      <c r="CL8" s="66">
        <v>1.75</v>
      </c>
      <c r="CM8" s="66">
        <v>1.67</v>
      </c>
      <c r="CN8" s="66">
        <v>1.51</v>
      </c>
      <c r="CO8" s="66">
        <v>1.38</v>
      </c>
      <c r="CP8" s="66">
        <v>1.27</v>
      </c>
      <c r="CQ8" s="66">
        <v>1.23</v>
      </c>
      <c r="CR8" s="66">
        <v>1.1200000000000001</v>
      </c>
      <c r="CS8" s="66">
        <v>0.99</v>
      </c>
      <c r="CT8" s="66">
        <v>0.88</v>
      </c>
      <c r="CU8" s="66">
        <v>0.8</v>
      </c>
      <c r="CV8" s="66">
        <v>0.69</v>
      </c>
      <c r="CW8" s="66">
        <v>0.61</v>
      </c>
      <c r="CX8" s="66">
        <v>0.55000000000000004</v>
      </c>
      <c r="CY8" s="66">
        <v>0.49</v>
      </c>
      <c r="CZ8" s="66">
        <v>0.44</v>
      </c>
      <c r="DA8" s="66">
        <v>0.39</v>
      </c>
      <c r="DB8" s="66">
        <v>0.37</v>
      </c>
      <c r="DC8" s="66">
        <v>0.35</v>
      </c>
      <c r="DD8" s="66">
        <v>0.35</v>
      </c>
      <c r="DE8" s="66">
        <v>0.34</v>
      </c>
      <c r="DF8" s="66">
        <v>0.32</v>
      </c>
      <c r="DG8" s="66">
        <v>0.3</v>
      </c>
      <c r="DH8" s="66">
        <v>0.26</v>
      </c>
      <c r="DI8" s="76">
        <v>0.2</v>
      </c>
      <c r="DJ8" s="66">
        <v>37.380000000000003</v>
      </c>
      <c r="DK8" s="66">
        <v>9.06</v>
      </c>
      <c r="DL8" s="66">
        <v>8.42</v>
      </c>
      <c r="DM8" s="66">
        <v>90</v>
      </c>
      <c r="DN8" s="66">
        <v>6.2</v>
      </c>
      <c r="DO8" s="66">
        <v>2.23</v>
      </c>
      <c r="DQ8" s="76"/>
      <c r="DR8" s="76"/>
      <c r="DS8" s="76"/>
      <c r="DT8" s="77"/>
      <c r="DU8" s="77"/>
      <c r="DV8" s="77"/>
      <c r="DW8" s="77"/>
      <c r="DX8" s="77"/>
      <c r="DY8" s="77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66"/>
      <c r="FB8" s="76"/>
      <c r="FC8" s="116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53"/>
      <c r="GP8" s="137"/>
      <c r="GQ8" s="153"/>
      <c r="GR8" s="137"/>
      <c r="GS8" s="153"/>
      <c r="GT8" s="153"/>
    </row>
    <row r="9" spans="1:222">
      <c r="A9" s="63"/>
      <c r="B9" s="63"/>
      <c r="C9" s="149"/>
      <c r="D9" s="149"/>
      <c r="E9" s="149"/>
      <c r="F9" s="150"/>
      <c r="G9" s="65"/>
      <c r="H9" s="65"/>
      <c r="I9" s="149"/>
      <c r="J9" s="149">
        <v>30</v>
      </c>
      <c r="K9" s="148">
        <v>20.9</v>
      </c>
      <c r="L9" s="144">
        <v>4.2300000000000004</v>
      </c>
      <c r="M9" s="145" t="s">
        <v>184</v>
      </c>
      <c r="N9" s="106"/>
      <c r="O9" s="66">
        <v>18.799999999999926</v>
      </c>
      <c r="P9" s="66">
        <v>15.599999999999948</v>
      </c>
      <c r="Q9" s="66">
        <v>3.199999999999978</v>
      </c>
      <c r="R9" s="68" t="s">
        <v>214</v>
      </c>
      <c r="S9" s="80" t="s">
        <v>214</v>
      </c>
      <c r="T9" s="138" t="s">
        <v>214</v>
      </c>
      <c r="U9" s="76">
        <v>18.799999999999926</v>
      </c>
      <c r="V9" s="66">
        <v>15.599999999999948</v>
      </c>
      <c r="W9" s="76">
        <v>3.199999999999978</v>
      </c>
      <c r="X9" s="75"/>
      <c r="Y9" s="83"/>
      <c r="Z9" s="67">
        <v>10</v>
      </c>
      <c r="AA9" s="67">
        <v>40</v>
      </c>
      <c r="AB9" s="81">
        <v>32</v>
      </c>
      <c r="AC9" s="67">
        <v>10</v>
      </c>
      <c r="AD9" s="67">
        <v>41</v>
      </c>
      <c r="AE9" s="81">
        <v>57</v>
      </c>
      <c r="AF9" s="76">
        <v>4.2205232558139603</v>
      </c>
      <c r="AG9" s="76">
        <v>17.132325581395399</v>
      </c>
      <c r="AH9" s="76">
        <v>30.6355813953489</v>
      </c>
      <c r="AI9" s="76">
        <v>19.0773255813953</v>
      </c>
      <c r="AJ9" s="66">
        <v>6.1674418604651198</v>
      </c>
      <c r="AK9" s="66">
        <v>38.402325581395402</v>
      </c>
      <c r="AL9" s="66">
        <v>19.913255813953501</v>
      </c>
      <c r="AM9" s="82">
        <v>86</v>
      </c>
      <c r="AN9" s="66">
        <v>4.3449999999999998</v>
      </c>
      <c r="AO9" s="66">
        <v>0.67</v>
      </c>
      <c r="AP9" s="66">
        <v>0.6</v>
      </c>
      <c r="AQ9" s="66">
        <v>0.53</v>
      </c>
      <c r="AR9" s="66">
        <v>0.5</v>
      </c>
      <c r="AS9" s="66">
        <v>0.53</v>
      </c>
      <c r="AT9" s="66">
        <v>0.65</v>
      </c>
      <c r="AU9" s="66">
        <v>0.78</v>
      </c>
      <c r="AV9" s="66">
        <v>0.84</v>
      </c>
      <c r="AW9" s="66">
        <v>0.94</v>
      </c>
      <c r="AX9" s="66">
        <v>1.06</v>
      </c>
      <c r="AY9" s="66">
        <v>1.1100000000000001</v>
      </c>
      <c r="AZ9" s="66">
        <v>1.19</v>
      </c>
      <c r="BA9" s="66">
        <v>1.28</v>
      </c>
      <c r="BB9" s="66">
        <v>1.41</v>
      </c>
      <c r="BC9" s="66">
        <v>1.48</v>
      </c>
      <c r="BD9" s="66">
        <v>1.51</v>
      </c>
      <c r="BE9" s="66">
        <v>1.56</v>
      </c>
      <c r="BF9" s="66">
        <v>1.63</v>
      </c>
      <c r="BG9" s="66">
        <v>1.65</v>
      </c>
      <c r="BH9" s="66">
        <v>1.71</v>
      </c>
      <c r="BI9" s="66">
        <v>1.79</v>
      </c>
      <c r="BJ9" s="66">
        <v>1.92</v>
      </c>
      <c r="BK9" s="66">
        <v>2.0299999999999998</v>
      </c>
      <c r="BL9" s="66">
        <v>2.13</v>
      </c>
      <c r="BM9" s="66">
        <v>2.34</v>
      </c>
      <c r="BN9" s="66">
        <v>2.63</v>
      </c>
      <c r="BO9" s="66">
        <v>3.01</v>
      </c>
      <c r="BP9" s="66">
        <v>3.4</v>
      </c>
      <c r="BQ9" s="66">
        <v>3.62</v>
      </c>
      <c r="BR9" s="66">
        <v>3.78</v>
      </c>
      <c r="BS9" s="66">
        <v>3.68</v>
      </c>
      <c r="BT9" s="66">
        <v>3.3</v>
      </c>
      <c r="BU9" s="66">
        <v>0.71496463043478298</v>
      </c>
      <c r="BV9" s="66">
        <v>-6.4262058423913103E-5</v>
      </c>
      <c r="BW9" s="66">
        <v>18.79</v>
      </c>
      <c r="BX9" s="66">
        <v>19.940000000000001</v>
      </c>
      <c r="BY9" s="66">
        <v>35.35</v>
      </c>
      <c r="BZ9" s="66">
        <v>55.29</v>
      </c>
      <c r="CA9" s="66">
        <v>17.05</v>
      </c>
      <c r="CB9" s="66">
        <v>116.1</v>
      </c>
      <c r="CC9" s="66">
        <v>314.36</v>
      </c>
      <c r="CD9" s="154">
        <v>3.72</v>
      </c>
      <c r="CE9" s="66">
        <v>2.8</v>
      </c>
      <c r="CF9" s="66">
        <v>2.12</v>
      </c>
      <c r="CG9" s="66">
        <v>1.67</v>
      </c>
      <c r="CH9" s="66">
        <v>1.5</v>
      </c>
      <c r="CI9" s="66">
        <v>1.56</v>
      </c>
      <c r="CJ9" s="66">
        <v>1.6</v>
      </c>
      <c r="CK9" s="66">
        <v>1.46</v>
      </c>
      <c r="CL9" s="66">
        <v>1.39</v>
      </c>
      <c r="CM9" s="66">
        <v>1.32</v>
      </c>
      <c r="CN9" s="66">
        <v>1.17</v>
      </c>
      <c r="CO9" s="66">
        <v>1.07</v>
      </c>
      <c r="CP9" s="66">
        <v>0.97</v>
      </c>
      <c r="CQ9" s="66">
        <v>0.91</v>
      </c>
      <c r="CR9" s="66">
        <v>0.81</v>
      </c>
      <c r="CS9" s="66">
        <v>0.7</v>
      </c>
      <c r="CT9" s="66">
        <v>0.61</v>
      </c>
      <c r="CU9" s="66">
        <v>0.54</v>
      </c>
      <c r="CV9" s="66">
        <v>0.46</v>
      </c>
      <c r="CW9" s="66">
        <v>0.41</v>
      </c>
      <c r="CX9" s="66">
        <v>0.36</v>
      </c>
      <c r="CY9" s="66">
        <v>0.33</v>
      </c>
      <c r="CZ9" s="66">
        <v>0.28999999999999998</v>
      </c>
      <c r="DA9" s="66">
        <v>0.26</v>
      </c>
      <c r="DB9" s="66">
        <v>0.24</v>
      </c>
      <c r="DC9" s="66">
        <v>0.23</v>
      </c>
      <c r="DD9" s="66">
        <v>0.22</v>
      </c>
      <c r="DE9" s="66">
        <v>0.22</v>
      </c>
      <c r="DF9" s="66">
        <v>0.19</v>
      </c>
      <c r="DG9" s="66">
        <v>0.17</v>
      </c>
      <c r="DH9" s="66">
        <v>0.14000000000000001</v>
      </c>
      <c r="DI9" s="76">
        <v>0.11</v>
      </c>
      <c r="DJ9" s="66">
        <v>29.55</v>
      </c>
      <c r="DK9" s="66">
        <v>7.83</v>
      </c>
      <c r="DL9" s="66">
        <v>6.74</v>
      </c>
      <c r="DM9" s="66">
        <v>40</v>
      </c>
      <c r="DN9" s="66">
        <v>4.8099999999999996</v>
      </c>
      <c r="DO9" s="66">
        <v>1.94</v>
      </c>
      <c r="DQ9" s="76"/>
      <c r="DR9" s="76"/>
      <c r="DS9" s="76"/>
      <c r="DT9" s="77"/>
      <c r="DU9" s="77"/>
      <c r="DV9" s="77"/>
      <c r="DW9" s="77"/>
      <c r="DX9" s="77"/>
      <c r="DY9" s="77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66"/>
      <c r="FB9" s="76"/>
      <c r="FC9" s="116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53"/>
      <c r="GP9" s="137"/>
      <c r="GQ9" s="153"/>
      <c r="GR9" s="137"/>
      <c r="GS9" s="153"/>
      <c r="GT9" s="19"/>
    </row>
    <row r="10" spans="1:222">
      <c r="A10" s="63"/>
      <c r="B10" s="63"/>
      <c r="C10" s="149"/>
      <c r="D10" s="149"/>
      <c r="E10" s="149"/>
      <c r="F10" s="150"/>
      <c r="G10" s="65"/>
      <c r="H10" s="65"/>
      <c r="I10" s="149"/>
      <c r="J10" s="149">
        <v>30</v>
      </c>
      <c r="K10" s="148">
        <v>20.9</v>
      </c>
      <c r="L10" s="144">
        <v>1.67</v>
      </c>
      <c r="M10" s="145" t="s">
        <v>185</v>
      </c>
      <c r="N10" s="106" t="s">
        <v>214</v>
      </c>
      <c r="O10" s="66">
        <v>17.571428571428541</v>
      </c>
      <c r="P10" s="66">
        <v>14.857142857142808</v>
      </c>
      <c r="Q10" s="66">
        <v>2.7142857142857331</v>
      </c>
      <c r="R10" s="68" t="s">
        <v>214</v>
      </c>
      <c r="S10" s="80" t="s">
        <v>214</v>
      </c>
      <c r="T10" s="138" t="s">
        <v>214</v>
      </c>
      <c r="U10" s="76">
        <v>17.571428571428541</v>
      </c>
      <c r="V10" s="66">
        <v>14.857142857142808</v>
      </c>
      <c r="W10" s="76">
        <v>2.7142857142857331</v>
      </c>
      <c r="X10" s="75"/>
      <c r="Y10" s="83"/>
      <c r="Z10" s="67">
        <v>10</v>
      </c>
      <c r="AA10" s="67">
        <v>42</v>
      </c>
      <c r="AB10" s="81">
        <v>55</v>
      </c>
      <c r="AC10" s="67">
        <v>10</v>
      </c>
      <c r="AD10" s="67">
        <v>44</v>
      </c>
      <c r="AE10" s="81">
        <v>45</v>
      </c>
      <c r="AF10" s="76">
        <v>1.6766936936937</v>
      </c>
      <c r="AG10" s="76">
        <v>17.060270270270198</v>
      </c>
      <c r="AH10" s="76">
        <v>30.0798198198198</v>
      </c>
      <c r="AI10" s="76">
        <v>18.698108108108102</v>
      </c>
      <c r="AJ10" s="66">
        <v>6.9477477477477496</v>
      </c>
      <c r="AK10" s="66">
        <v>39.173873873873802</v>
      </c>
      <c r="AL10" s="66">
        <v>19.552072072072001</v>
      </c>
      <c r="AM10" s="82">
        <v>111</v>
      </c>
      <c r="AN10" s="66">
        <v>1.73521739130435</v>
      </c>
      <c r="AO10" s="66">
        <v>0.88</v>
      </c>
      <c r="AP10" s="66">
        <v>0.78</v>
      </c>
      <c r="AQ10" s="66">
        <v>0.69</v>
      </c>
      <c r="AR10" s="66">
        <v>0.64</v>
      </c>
      <c r="AS10" s="66">
        <v>0.68</v>
      </c>
      <c r="AT10" s="66">
        <v>0.84</v>
      </c>
      <c r="AU10" s="66">
        <v>1.02</v>
      </c>
      <c r="AV10" s="66">
        <v>1.1000000000000001</v>
      </c>
      <c r="AW10" s="66">
        <v>1.24</v>
      </c>
      <c r="AX10" s="66">
        <v>1.39</v>
      </c>
      <c r="AY10" s="66">
        <v>1.45</v>
      </c>
      <c r="AZ10" s="66">
        <v>1.56</v>
      </c>
      <c r="BA10" s="66">
        <v>1.68</v>
      </c>
      <c r="BB10" s="66">
        <v>1.89</v>
      </c>
      <c r="BC10" s="66">
        <v>2.0299999999999998</v>
      </c>
      <c r="BD10" s="66">
        <v>2.11</v>
      </c>
      <c r="BE10" s="66">
        <v>2.2200000000000002</v>
      </c>
      <c r="BF10" s="66">
        <v>2.39</v>
      </c>
      <c r="BG10" s="66">
        <v>2.4700000000000002</v>
      </c>
      <c r="BH10" s="66">
        <v>2.59</v>
      </c>
      <c r="BI10" s="66">
        <v>2.72</v>
      </c>
      <c r="BJ10" s="66">
        <v>2.85</v>
      </c>
      <c r="BK10" s="66">
        <v>2.9</v>
      </c>
      <c r="BL10" s="66">
        <v>2.84</v>
      </c>
      <c r="BM10" s="66">
        <v>2.86</v>
      </c>
      <c r="BN10" s="66">
        <v>2.85</v>
      </c>
      <c r="BO10" s="66">
        <v>2.83</v>
      </c>
      <c r="BP10" s="66">
        <v>2.69</v>
      </c>
      <c r="BQ10" s="66">
        <v>2.39</v>
      </c>
      <c r="BR10" s="66">
        <v>2.15</v>
      </c>
      <c r="BS10" s="66">
        <v>2.0499999999999998</v>
      </c>
      <c r="BT10" s="66">
        <v>2.04</v>
      </c>
      <c r="BU10" s="66">
        <v>0.65691807246376799</v>
      </c>
      <c r="BV10" s="66">
        <v>-6.2491154325181102E-5</v>
      </c>
      <c r="BW10" s="66">
        <v>18.84</v>
      </c>
      <c r="BX10" s="66">
        <v>27.05</v>
      </c>
      <c r="BY10" s="66">
        <v>33.76</v>
      </c>
      <c r="BZ10" s="66">
        <v>60.81</v>
      </c>
      <c r="CA10" s="66">
        <v>13.93</v>
      </c>
      <c r="CB10" s="66">
        <v>73.2</v>
      </c>
      <c r="CC10" s="66">
        <v>234.15</v>
      </c>
      <c r="CD10" s="154">
        <v>4.8499999999999996</v>
      </c>
      <c r="CE10" s="66">
        <v>3.64</v>
      </c>
      <c r="CF10" s="66">
        <v>2.74</v>
      </c>
      <c r="CG10" s="66">
        <v>2.16</v>
      </c>
      <c r="CH10" s="66">
        <v>1.94</v>
      </c>
      <c r="CI10" s="66">
        <v>2.0299999999999998</v>
      </c>
      <c r="CJ10" s="66">
        <v>2.08</v>
      </c>
      <c r="CK10" s="66">
        <v>1.9</v>
      </c>
      <c r="CL10" s="66">
        <v>1.82</v>
      </c>
      <c r="CM10" s="66">
        <v>1.73</v>
      </c>
      <c r="CN10" s="66">
        <v>1.53</v>
      </c>
      <c r="CO10" s="66">
        <v>1.4</v>
      </c>
      <c r="CP10" s="66">
        <v>1.27</v>
      </c>
      <c r="CQ10" s="66">
        <v>1.22</v>
      </c>
      <c r="CR10" s="66">
        <v>1.1000000000000001</v>
      </c>
      <c r="CS10" s="66">
        <v>0.97</v>
      </c>
      <c r="CT10" s="66">
        <v>0.87</v>
      </c>
      <c r="CU10" s="66">
        <v>0.79</v>
      </c>
      <c r="CV10" s="66">
        <v>0.69</v>
      </c>
      <c r="CW10" s="66">
        <v>0.62</v>
      </c>
      <c r="CX10" s="66">
        <v>0.55000000000000004</v>
      </c>
      <c r="CY10" s="66">
        <v>0.49</v>
      </c>
      <c r="CZ10" s="66">
        <v>0.42</v>
      </c>
      <c r="DA10" s="66">
        <v>0.35</v>
      </c>
      <c r="DB10" s="66">
        <v>0.3</v>
      </c>
      <c r="DC10" s="66">
        <v>0.25</v>
      </c>
      <c r="DD10" s="66">
        <v>0.21</v>
      </c>
      <c r="DE10" s="66">
        <v>0.17</v>
      </c>
      <c r="DF10" s="66">
        <v>0.13</v>
      </c>
      <c r="DG10" s="66">
        <v>0.1</v>
      </c>
      <c r="DH10" s="66">
        <v>0.08</v>
      </c>
      <c r="DI10" s="76">
        <v>7.0000000000000007E-2</v>
      </c>
      <c r="DJ10" s="66">
        <v>38.46</v>
      </c>
      <c r="DK10" s="66">
        <v>7.84</v>
      </c>
      <c r="DL10" s="66">
        <v>8.3800000000000008</v>
      </c>
      <c r="DM10" s="66">
        <v>69</v>
      </c>
      <c r="DN10" s="66">
        <v>6.28</v>
      </c>
      <c r="DO10" s="66">
        <v>2.1</v>
      </c>
      <c r="DQ10" s="76"/>
      <c r="DR10" s="76"/>
      <c r="DS10" s="76"/>
      <c r="DT10" s="77"/>
      <c r="DU10" s="77"/>
      <c r="DV10" s="77"/>
      <c r="DW10" s="77"/>
      <c r="DX10" s="77"/>
      <c r="DY10" s="77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66"/>
      <c r="FB10" s="76"/>
      <c r="FC10" s="116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53">
        <f>AVERAGE('[1]Raw Data'!$S$4:$S$6)</f>
        <v>1.2982333333333334</v>
      </c>
      <c r="GP10" s="137">
        <f>STDEV('[1]Raw Data'!$S$4:$S$6)/SQRT(COUNT('[1]Raw Data'!$S$4:$S$6))</f>
        <v>2.0934527566784128E-2</v>
      </c>
      <c r="GQ10" s="153">
        <v>1.3641482906694</v>
      </c>
      <c r="GR10" s="137">
        <v>2.42964149761652E-2</v>
      </c>
      <c r="GS10" s="153">
        <v>0.78</v>
      </c>
      <c r="GT10" s="19">
        <v>0</v>
      </c>
    </row>
    <row r="11" spans="1:222">
      <c r="A11" s="149">
        <v>5590</v>
      </c>
      <c r="B11" s="149" t="s">
        <v>186</v>
      </c>
      <c r="C11" s="149">
        <v>10</v>
      </c>
      <c r="D11" s="149">
        <v>26</v>
      </c>
      <c r="E11" s="149">
        <v>2015</v>
      </c>
      <c r="F11" s="150">
        <v>1046</v>
      </c>
      <c r="G11" s="149" t="s">
        <v>187</v>
      </c>
      <c r="H11" s="149" t="s">
        <v>188</v>
      </c>
      <c r="I11" s="149"/>
      <c r="J11" s="149">
        <v>30</v>
      </c>
      <c r="K11" s="148">
        <v>20.9</v>
      </c>
      <c r="L11" s="144">
        <v>6.33</v>
      </c>
      <c r="M11" s="145" t="s">
        <v>189</v>
      </c>
      <c r="N11" s="106"/>
      <c r="O11" s="66">
        <v>35.249999999999865</v>
      </c>
      <c r="P11" s="66">
        <v>27.749999999999993</v>
      </c>
      <c r="Q11" s="66">
        <v>7.4999999999998721</v>
      </c>
      <c r="R11" s="68" t="s">
        <v>214</v>
      </c>
      <c r="S11" s="80" t="s">
        <v>214</v>
      </c>
      <c r="T11" s="138" t="s">
        <v>214</v>
      </c>
      <c r="U11" s="76">
        <v>35.249999999999865</v>
      </c>
      <c r="V11" s="66">
        <v>27.749999999999993</v>
      </c>
      <c r="W11" s="76">
        <v>7.4999999999998721</v>
      </c>
      <c r="X11" s="75"/>
      <c r="Y11" s="83"/>
      <c r="Z11" s="67">
        <v>10</v>
      </c>
      <c r="AA11" s="67">
        <v>48</v>
      </c>
      <c r="AB11" s="81">
        <v>40</v>
      </c>
      <c r="AC11" s="67">
        <v>10</v>
      </c>
      <c r="AD11" s="67">
        <v>51</v>
      </c>
      <c r="AE11" s="81">
        <v>30</v>
      </c>
      <c r="AF11" s="76">
        <v>6.3320643274853801</v>
      </c>
      <c r="AG11" s="76">
        <v>17.1593567251462</v>
      </c>
      <c r="AH11" s="76">
        <v>30.948128654970699</v>
      </c>
      <c r="AI11" s="76">
        <v>19.290116959064299</v>
      </c>
      <c r="AJ11" s="66">
        <v>7.1883040935672504</v>
      </c>
      <c r="AK11" s="66">
        <v>38</v>
      </c>
      <c r="AL11" s="66">
        <v>20.115672514619799</v>
      </c>
      <c r="AM11" s="82">
        <v>171</v>
      </c>
      <c r="AN11" s="66">
        <v>6.3558823529411796</v>
      </c>
      <c r="AO11" s="66">
        <v>0.63</v>
      </c>
      <c r="AP11" s="66">
        <v>0.57999999999999996</v>
      </c>
      <c r="AQ11" s="66">
        <v>0.54</v>
      </c>
      <c r="AR11" s="66">
        <v>0.53</v>
      </c>
      <c r="AS11" s="66">
        <v>0.56999999999999995</v>
      </c>
      <c r="AT11" s="66">
        <v>0.68</v>
      </c>
      <c r="AU11" s="66">
        <v>0.82</v>
      </c>
      <c r="AV11" s="66">
        <v>0.9</v>
      </c>
      <c r="AW11" s="66">
        <v>1.01</v>
      </c>
      <c r="AX11" s="66">
        <v>1.1299999999999999</v>
      </c>
      <c r="AY11" s="66">
        <v>1.2</v>
      </c>
      <c r="AZ11" s="66">
        <v>1.29</v>
      </c>
      <c r="BA11" s="66">
        <v>1.4</v>
      </c>
      <c r="BB11" s="66">
        <v>1.58</v>
      </c>
      <c r="BC11" s="66">
        <v>1.7</v>
      </c>
      <c r="BD11" s="66">
        <v>1.8</v>
      </c>
      <c r="BE11" s="66">
        <v>1.91</v>
      </c>
      <c r="BF11" s="66">
        <v>2.06</v>
      </c>
      <c r="BG11" s="66">
        <v>2.16</v>
      </c>
      <c r="BH11" s="66">
        <v>2.2799999999999998</v>
      </c>
      <c r="BI11" s="66">
        <v>2.4300000000000002</v>
      </c>
      <c r="BJ11" s="66">
        <v>2.62</v>
      </c>
      <c r="BK11" s="66">
        <v>2.82</v>
      </c>
      <c r="BL11" s="66">
        <v>2.99</v>
      </c>
      <c r="BM11" s="66">
        <v>3.32</v>
      </c>
      <c r="BN11" s="66">
        <v>3.67</v>
      </c>
      <c r="BO11" s="66">
        <v>4.18</v>
      </c>
      <c r="BP11" s="66">
        <v>4.4800000000000004</v>
      </c>
      <c r="BQ11" s="66">
        <v>4.4800000000000004</v>
      </c>
      <c r="BR11" s="66">
        <v>4.37</v>
      </c>
      <c r="BS11" s="66">
        <v>4.4000000000000004</v>
      </c>
      <c r="BT11" s="66">
        <v>4.32</v>
      </c>
      <c r="BU11" s="66">
        <v>0.68822759803921496</v>
      </c>
      <c r="BV11" s="66">
        <v>-6.2557444852941204E-5</v>
      </c>
      <c r="BW11" s="66">
        <v>18.91</v>
      </c>
      <c r="BX11" s="66">
        <v>22.5</v>
      </c>
      <c r="BY11" s="66">
        <v>46.36</v>
      </c>
      <c r="BZ11" s="66">
        <v>68.86</v>
      </c>
      <c r="CA11" s="66">
        <v>21</v>
      </c>
      <c r="CB11" s="66">
        <v>125.95</v>
      </c>
      <c r="CC11" s="66">
        <v>312.17</v>
      </c>
      <c r="CD11" s="154">
        <v>3.48</v>
      </c>
      <c r="CE11" s="66">
        <v>2.72</v>
      </c>
      <c r="CF11" s="66">
        <v>2.15</v>
      </c>
      <c r="CG11" s="66">
        <v>1.77</v>
      </c>
      <c r="CH11" s="66">
        <v>1.62</v>
      </c>
      <c r="CI11" s="66">
        <v>1.65</v>
      </c>
      <c r="CJ11" s="66">
        <v>1.67</v>
      </c>
      <c r="CK11" s="66">
        <v>1.56</v>
      </c>
      <c r="CL11" s="66">
        <v>1.49</v>
      </c>
      <c r="CM11" s="66">
        <v>1.41</v>
      </c>
      <c r="CN11" s="66">
        <v>1.26</v>
      </c>
      <c r="CO11" s="66">
        <v>1.1599999999999999</v>
      </c>
      <c r="CP11" s="66">
        <v>1.06</v>
      </c>
      <c r="CQ11" s="66">
        <v>1.02</v>
      </c>
      <c r="CR11" s="66">
        <v>0.92</v>
      </c>
      <c r="CS11" s="66">
        <v>0.83</v>
      </c>
      <c r="CT11" s="66">
        <v>0.75</v>
      </c>
      <c r="CU11" s="66">
        <v>0.68</v>
      </c>
      <c r="CV11" s="66">
        <v>0.6</v>
      </c>
      <c r="CW11" s="66">
        <v>0.54</v>
      </c>
      <c r="CX11" s="66">
        <v>0.49</v>
      </c>
      <c r="CY11" s="66">
        <v>0.45</v>
      </c>
      <c r="CZ11" s="66">
        <v>0.41</v>
      </c>
      <c r="DA11" s="66">
        <v>0.37</v>
      </c>
      <c r="DB11" s="66">
        <v>0.34</v>
      </c>
      <c r="DC11" s="66">
        <v>0.32</v>
      </c>
      <c r="DD11" s="66">
        <v>0.31</v>
      </c>
      <c r="DE11" s="66">
        <v>0.28000000000000003</v>
      </c>
      <c r="DF11" s="66">
        <v>0.24</v>
      </c>
      <c r="DG11" s="66">
        <v>0.2</v>
      </c>
      <c r="DH11" s="66">
        <v>0.17</v>
      </c>
      <c r="DI11" s="76">
        <v>0.14000000000000001</v>
      </c>
      <c r="DJ11" s="66">
        <v>32.07</v>
      </c>
      <c r="DK11" s="66">
        <v>8.85</v>
      </c>
      <c r="DL11" s="66">
        <v>7.42</v>
      </c>
      <c r="DM11" s="66">
        <v>82</v>
      </c>
      <c r="DN11" s="66">
        <v>5.31</v>
      </c>
      <c r="DO11" s="66">
        <v>2.11</v>
      </c>
      <c r="DQ11" s="76"/>
      <c r="DR11" s="76"/>
      <c r="DS11" s="76"/>
      <c r="DT11" s="77"/>
      <c r="DU11" s="77"/>
      <c r="DV11" s="77"/>
      <c r="DW11" s="77"/>
      <c r="DX11" s="77"/>
      <c r="DY11" s="77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66"/>
      <c r="FB11" s="76"/>
      <c r="FC11" s="116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53"/>
      <c r="GP11" s="137"/>
      <c r="GQ11" s="153"/>
      <c r="GR11" s="137"/>
      <c r="GS11" s="153"/>
      <c r="GT11" s="19"/>
    </row>
    <row r="12" spans="1:222">
      <c r="A12" s="149">
        <v>5591</v>
      </c>
      <c r="B12" s="149" t="s">
        <v>175</v>
      </c>
      <c r="C12" s="149">
        <v>10</v>
      </c>
      <c r="D12" s="149">
        <v>26</v>
      </c>
      <c r="E12" s="149">
        <v>2015</v>
      </c>
      <c r="F12" s="150">
        <v>1101</v>
      </c>
      <c r="G12" s="149" t="s">
        <v>187</v>
      </c>
      <c r="H12" s="149" t="s">
        <v>190</v>
      </c>
      <c r="I12" s="149"/>
      <c r="J12" s="149">
        <v>30</v>
      </c>
      <c r="K12" s="148">
        <v>20.3</v>
      </c>
      <c r="L12" s="144">
        <v>6.17</v>
      </c>
      <c r="M12" s="145" t="s">
        <v>191</v>
      </c>
      <c r="N12" s="106"/>
      <c r="O12" s="85">
        <v>24.000000000000039</v>
      </c>
      <c r="P12" s="85">
        <v>15.833333333333348</v>
      </c>
      <c r="Q12" s="66">
        <v>8.1666666666666909</v>
      </c>
      <c r="R12" s="86" t="s">
        <v>214</v>
      </c>
      <c r="S12" s="87" t="s">
        <v>214</v>
      </c>
      <c r="T12" s="139" t="s">
        <v>214</v>
      </c>
      <c r="U12" s="76">
        <v>24.000000000000039</v>
      </c>
      <c r="V12" s="66">
        <v>15.833333333333348</v>
      </c>
      <c r="W12" s="76">
        <v>8.1666666666666909</v>
      </c>
      <c r="X12" s="140"/>
      <c r="Y12" s="103"/>
      <c r="Z12" s="67">
        <v>11</v>
      </c>
      <c r="AA12" s="67">
        <v>25</v>
      </c>
      <c r="AB12" s="81">
        <v>14</v>
      </c>
      <c r="AC12" s="67">
        <v>11</v>
      </c>
      <c r="AD12" s="67">
        <v>26</v>
      </c>
      <c r="AE12" s="81">
        <v>54</v>
      </c>
      <c r="AF12" s="76">
        <v>6.1741683168316897</v>
      </c>
      <c r="AG12" s="76">
        <v>17.16</v>
      </c>
      <c r="AH12" s="76">
        <v>31.879405940594101</v>
      </c>
      <c r="AI12" s="76">
        <v>19.929702970297001</v>
      </c>
      <c r="AJ12" s="66">
        <v>9.8574257425742609</v>
      </c>
      <c r="AK12" s="66">
        <v>36.900000000000098</v>
      </c>
      <c r="AL12" s="66">
        <v>20.72</v>
      </c>
      <c r="AM12" s="82">
        <v>101</v>
      </c>
      <c r="AN12" s="66">
        <v>6.2796774193548401</v>
      </c>
      <c r="AO12" s="66">
        <v>0.68</v>
      </c>
      <c r="AP12" s="66">
        <v>0.68</v>
      </c>
      <c r="AQ12" s="66">
        <v>0.72</v>
      </c>
      <c r="AR12" s="66">
        <v>0.77</v>
      </c>
      <c r="AS12" s="66">
        <v>0.87</v>
      </c>
      <c r="AT12" s="66">
        <v>0.99</v>
      </c>
      <c r="AU12" s="66">
        <v>1.1200000000000001</v>
      </c>
      <c r="AV12" s="66">
        <v>1.25</v>
      </c>
      <c r="AW12" s="66">
        <v>1.42</v>
      </c>
      <c r="AX12" s="66">
        <v>1.58</v>
      </c>
      <c r="AY12" s="66">
        <v>1.74</v>
      </c>
      <c r="AZ12" s="66">
        <v>1.92</v>
      </c>
      <c r="BA12" s="66">
        <v>2.16</v>
      </c>
      <c r="BB12" s="66">
        <v>2.62</v>
      </c>
      <c r="BC12" s="66">
        <v>2.98</v>
      </c>
      <c r="BD12" s="66">
        <v>3.35</v>
      </c>
      <c r="BE12" s="66">
        <v>3.81</v>
      </c>
      <c r="BF12" s="66">
        <v>4.4800000000000004</v>
      </c>
      <c r="BG12" s="66">
        <v>5.09</v>
      </c>
      <c r="BH12" s="66">
        <v>5.81</v>
      </c>
      <c r="BI12" s="66">
        <v>6.48</v>
      </c>
      <c r="BJ12" s="66">
        <v>7.07</v>
      </c>
      <c r="BK12" s="66">
        <v>7.36</v>
      </c>
      <c r="BL12" s="66">
        <v>7.41</v>
      </c>
      <c r="BM12" s="66">
        <v>7.43</v>
      </c>
      <c r="BN12" s="66">
        <v>7.13</v>
      </c>
      <c r="BO12" s="66">
        <v>6.7</v>
      </c>
      <c r="BP12" s="66">
        <v>5.78</v>
      </c>
      <c r="BQ12" s="66">
        <v>4.62</v>
      </c>
      <c r="BR12" s="66">
        <v>3.8</v>
      </c>
      <c r="BS12" s="66">
        <v>3.58</v>
      </c>
      <c r="BT12" s="66">
        <v>3.88</v>
      </c>
      <c r="BU12" s="66">
        <v>0.58046130645161298</v>
      </c>
      <c r="BV12" s="66">
        <v>-6.21298513104839E-5</v>
      </c>
      <c r="BW12" s="66">
        <v>19.03</v>
      </c>
      <c r="BX12" s="66">
        <v>38.22</v>
      </c>
      <c r="BY12" s="66">
        <v>77.069999999999993</v>
      </c>
      <c r="BZ12" s="66">
        <v>115.28</v>
      </c>
      <c r="CA12" s="66">
        <v>25.29</v>
      </c>
      <c r="CB12" s="66">
        <v>95.98</v>
      </c>
      <c r="CC12" s="66">
        <v>239.9</v>
      </c>
      <c r="CD12" s="154">
        <v>3.74</v>
      </c>
      <c r="CE12" s="66">
        <v>3.19</v>
      </c>
      <c r="CF12" s="66">
        <v>2.84</v>
      </c>
      <c r="CG12" s="66">
        <v>2.6</v>
      </c>
      <c r="CH12" s="66">
        <v>2.4700000000000002</v>
      </c>
      <c r="CI12" s="66">
        <v>2.4</v>
      </c>
      <c r="CJ12" s="66">
        <v>2.29</v>
      </c>
      <c r="CK12" s="66">
        <v>2.16</v>
      </c>
      <c r="CL12" s="66">
        <v>2.09</v>
      </c>
      <c r="CM12" s="66">
        <v>1.97</v>
      </c>
      <c r="CN12" s="66">
        <v>1.83</v>
      </c>
      <c r="CO12" s="66">
        <v>1.71</v>
      </c>
      <c r="CP12" s="66">
        <v>1.64</v>
      </c>
      <c r="CQ12" s="66">
        <v>1.68</v>
      </c>
      <c r="CR12" s="66">
        <v>1.62</v>
      </c>
      <c r="CS12" s="66">
        <v>1.54</v>
      </c>
      <c r="CT12" s="66">
        <v>1.49</v>
      </c>
      <c r="CU12" s="66">
        <v>1.48</v>
      </c>
      <c r="CV12" s="66">
        <v>1.43</v>
      </c>
      <c r="CW12" s="66">
        <v>1.38</v>
      </c>
      <c r="CX12" s="66">
        <v>1.31</v>
      </c>
      <c r="CY12" s="66">
        <v>1.21</v>
      </c>
      <c r="CZ12" s="66">
        <v>1.06</v>
      </c>
      <c r="DA12" s="66">
        <v>0.91</v>
      </c>
      <c r="DB12" s="66">
        <v>0.77</v>
      </c>
      <c r="DC12" s="66">
        <v>0.63</v>
      </c>
      <c r="DD12" s="66">
        <v>0.5</v>
      </c>
      <c r="DE12" s="66">
        <v>0.37</v>
      </c>
      <c r="DF12" s="66">
        <v>0.25</v>
      </c>
      <c r="DG12" s="66">
        <v>0.17</v>
      </c>
      <c r="DH12" s="66">
        <v>0.14000000000000001</v>
      </c>
      <c r="DI12" s="76">
        <v>0.13</v>
      </c>
      <c r="DJ12" s="66">
        <v>48.99</v>
      </c>
      <c r="DK12" s="66">
        <v>11.81</v>
      </c>
      <c r="DL12" s="66">
        <v>10.85</v>
      </c>
      <c r="DM12" s="66">
        <v>57</v>
      </c>
      <c r="DN12" s="66">
        <v>8.4600000000000009</v>
      </c>
      <c r="DO12" s="66">
        <v>2.39</v>
      </c>
      <c r="DQ12" s="76"/>
      <c r="DR12" s="76"/>
      <c r="DS12" s="76"/>
      <c r="DT12" s="77"/>
      <c r="DU12" s="77"/>
      <c r="DV12" s="77"/>
      <c r="DW12" s="77"/>
      <c r="DX12" s="77"/>
      <c r="DY12" s="77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66"/>
      <c r="FB12" s="76"/>
      <c r="FC12" s="116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53"/>
      <c r="GP12" s="137"/>
      <c r="GQ12" s="153"/>
      <c r="GR12" s="137"/>
      <c r="GS12" s="153"/>
      <c r="GT12" s="19"/>
    </row>
    <row r="13" spans="1:222">
      <c r="A13" s="149"/>
      <c r="B13" s="149"/>
      <c r="C13" s="149"/>
      <c r="D13" s="149"/>
      <c r="E13" s="149"/>
      <c r="F13" s="150"/>
      <c r="G13" s="151"/>
      <c r="H13" s="151"/>
      <c r="I13" s="149"/>
      <c r="J13" s="149">
        <v>30</v>
      </c>
      <c r="K13" s="148">
        <v>20.3</v>
      </c>
      <c r="L13" s="144">
        <v>4.3</v>
      </c>
      <c r="M13" s="145" t="s">
        <v>192</v>
      </c>
      <c r="N13" s="106"/>
      <c r="O13" s="66">
        <v>27.333333333333286</v>
      </c>
      <c r="P13" s="66">
        <v>18.333333333333353</v>
      </c>
      <c r="Q13" s="66">
        <v>8.9999999999999325</v>
      </c>
      <c r="R13" s="68" t="s">
        <v>214</v>
      </c>
      <c r="S13" s="80" t="s">
        <v>214</v>
      </c>
      <c r="T13" s="138" t="s">
        <v>214</v>
      </c>
      <c r="U13" s="76">
        <v>27.333333333333286</v>
      </c>
      <c r="V13" s="66">
        <v>18.333333333333353</v>
      </c>
      <c r="W13" s="76">
        <v>8.9999999999999325</v>
      </c>
      <c r="X13" s="75"/>
      <c r="Y13" s="83"/>
      <c r="Z13" s="67">
        <v>11</v>
      </c>
      <c r="AA13" s="67">
        <v>27</v>
      </c>
      <c r="AB13" s="81">
        <v>47</v>
      </c>
      <c r="AC13" s="67">
        <v>11</v>
      </c>
      <c r="AD13" s="67">
        <v>29</v>
      </c>
      <c r="AE13" s="81">
        <v>4</v>
      </c>
      <c r="AF13" s="76">
        <v>4.3070769230769299</v>
      </c>
      <c r="AG13" s="76">
        <v>17.1267948717949</v>
      </c>
      <c r="AH13" s="76">
        <v>31.738589743589799</v>
      </c>
      <c r="AI13" s="76">
        <v>19.832564102564099</v>
      </c>
      <c r="AJ13" s="66">
        <v>5.8384615384615399</v>
      </c>
      <c r="AK13" s="66">
        <v>37.093589743589703</v>
      </c>
      <c r="AL13" s="66">
        <v>20.630512820512799</v>
      </c>
      <c r="AM13" s="82">
        <v>78</v>
      </c>
      <c r="AN13" s="66">
        <v>4.4385454545454603</v>
      </c>
      <c r="AO13" s="66">
        <v>0.68</v>
      </c>
      <c r="AP13" s="66">
        <v>0.6</v>
      </c>
      <c r="AQ13" s="66">
        <v>0.54</v>
      </c>
      <c r="AR13" s="66">
        <v>0.5</v>
      </c>
      <c r="AS13" s="66">
        <v>0.53</v>
      </c>
      <c r="AT13" s="66">
        <v>0.65</v>
      </c>
      <c r="AU13" s="66">
        <v>0.8</v>
      </c>
      <c r="AV13" s="66">
        <v>0.87</v>
      </c>
      <c r="AW13" s="66">
        <v>0.97</v>
      </c>
      <c r="AX13" s="66">
        <v>1.0900000000000001</v>
      </c>
      <c r="AY13" s="66">
        <v>1.1499999999999999</v>
      </c>
      <c r="AZ13" s="66">
        <v>1.25</v>
      </c>
      <c r="BA13" s="66">
        <v>1.36</v>
      </c>
      <c r="BB13" s="66">
        <v>1.54</v>
      </c>
      <c r="BC13" s="66">
        <v>1.66</v>
      </c>
      <c r="BD13" s="66">
        <v>1.75</v>
      </c>
      <c r="BE13" s="66">
        <v>1.86</v>
      </c>
      <c r="BF13" s="66">
        <v>1.99</v>
      </c>
      <c r="BG13" s="66">
        <v>2.0699999999999998</v>
      </c>
      <c r="BH13" s="66">
        <v>2.15</v>
      </c>
      <c r="BI13" s="66">
        <v>2.21</v>
      </c>
      <c r="BJ13" s="66">
        <v>2.2200000000000002</v>
      </c>
      <c r="BK13" s="66">
        <v>2.15</v>
      </c>
      <c r="BL13" s="66">
        <v>2</v>
      </c>
      <c r="BM13" s="66">
        <v>1.94</v>
      </c>
      <c r="BN13" s="66">
        <v>1.86</v>
      </c>
      <c r="BO13" s="66">
        <v>1.81</v>
      </c>
      <c r="BP13" s="66">
        <v>1.67</v>
      </c>
      <c r="BQ13" s="66">
        <v>1.46</v>
      </c>
      <c r="BR13" s="66">
        <v>1.28</v>
      </c>
      <c r="BS13" s="66">
        <v>1.1599999999999999</v>
      </c>
      <c r="BT13" s="66">
        <v>1.1499999999999999</v>
      </c>
      <c r="BU13" s="66">
        <v>0.71093927272727298</v>
      </c>
      <c r="BV13" s="66">
        <v>-6.0464754971590902E-5</v>
      </c>
      <c r="BW13" s="66">
        <v>19.079999999999998</v>
      </c>
      <c r="BX13" s="66">
        <v>21.86</v>
      </c>
      <c r="BY13" s="66">
        <v>23.07</v>
      </c>
      <c r="BZ13" s="66">
        <v>44.93</v>
      </c>
      <c r="CA13" s="66">
        <v>13.09</v>
      </c>
      <c r="CB13" s="66">
        <v>62.2</v>
      </c>
      <c r="CC13" s="66">
        <v>206.82</v>
      </c>
      <c r="CD13" s="154">
        <v>3.75</v>
      </c>
      <c r="CE13" s="66">
        <v>2.82</v>
      </c>
      <c r="CF13" s="66">
        <v>2.14</v>
      </c>
      <c r="CG13" s="66">
        <v>1.68</v>
      </c>
      <c r="CH13" s="66">
        <v>1.51</v>
      </c>
      <c r="CI13" s="66">
        <v>1.57</v>
      </c>
      <c r="CJ13" s="66">
        <v>1.63</v>
      </c>
      <c r="CK13" s="66">
        <v>1.5</v>
      </c>
      <c r="CL13" s="66">
        <v>1.43</v>
      </c>
      <c r="CM13" s="66">
        <v>1.36</v>
      </c>
      <c r="CN13" s="66">
        <v>1.21</v>
      </c>
      <c r="CO13" s="66">
        <v>1.1200000000000001</v>
      </c>
      <c r="CP13" s="66">
        <v>1.03</v>
      </c>
      <c r="CQ13" s="66">
        <v>0.99</v>
      </c>
      <c r="CR13" s="66">
        <v>0.9</v>
      </c>
      <c r="CS13" s="66">
        <v>0.81</v>
      </c>
      <c r="CT13" s="66">
        <v>0.72</v>
      </c>
      <c r="CU13" s="66">
        <v>0.66</v>
      </c>
      <c r="CV13" s="66">
        <v>0.57999999999999996</v>
      </c>
      <c r="CW13" s="66">
        <v>0.51</v>
      </c>
      <c r="CX13" s="66">
        <v>0.44</v>
      </c>
      <c r="CY13" s="66">
        <v>0.38</v>
      </c>
      <c r="CZ13" s="66">
        <v>0.31</v>
      </c>
      <c r="DA13" s="66">
        <v>0.25</v>
      </c>
      <c r="DB13" s="66">
        <v>0.2</v>
      </c>
      <c r="DC13" s="66">
        <v>0.16</v>
      </c>
      <c r="DD13" s="66">
        <v>0.13</v>
      </c>
      <c r="DE13" s="66">
        <v>0.11</v>
      </c>
      <c r="DF13" s="66">
        <v>0.08</v>
      </c>
      <c r="DG13" s="66">
        <v>0.06</v>
      </c>
      <c r="DH13" s="66">
        <v>0.04</v>
      </c>
      <c r="DI13" s="76">
        <v>0.04</v>
      </c>
      <c r="DJ13" s="66">
        <v>30.13</v>
      </c>
      <c r="DK13" s="66">
        <v>7.96</v>
      </c>
      <c r="DL13" s="66">
        <v>6.83</v>
      </c>
      <c r="DM13" s="66">
        <v>49</v>
      </c>
      <c r="DN13" s="66">
        <v>4.9400000000000004</v>
      </c>
      <c r="DO13" s="66">
        <v>1.89</v>
      </c>
      <c r="DQ13" s="76"/>
      <c r="DR13" s="76"/>
      <c r="DS13" s="76"/>
      <c r="DT13" s="77"/>
      <c r="DU13" s="77"/>
      <c r="DV13" s="77"/>
      <c r="DW13" s="77"/>
      <c r="DX13" s="77"/>
      <c r="DY13" s="77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66"/>
      <c r="FB13" s="76"/>
      <c r="FC13" s="116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53"/>
      <c r="GP13" s="137"/>
      <c r="GQ13" s="153"/>
      <c r="GR13" s="137"/>
      <c r="GS13" s="153"/>
      <c r="GT13" s="19"/>
    </row>
    <row r="14" spans="1:222">
      <c r="A14" s="149"/>
      <c r="B14" s="149"/>
      <c r="C14" s="149"/>
      <c r="D14" s="149"/>
      <c r="E14" s="149"/>
      <c r="F14" s="150"/>
      <c r="G14" s="149"/>
      <c r="H14" s="149"/>
      <c r="I14" s="149"/>
      <c r="J14" s="149">
        <v>30</v>
      </c>
      <c r="K14" s="148">
        <v>20.3</v>
      </c>
      <c r="L14" s="144">
        <v>1.84</v>
      </c>
      <c r="M14" s="145" t="s">
        <v>193</v>
      </c>
      <c r="N14" s="106" t="s">
        <v>214</v>
      </c>
      <c r="O14" s="66">
        <v>14.285714285714299</v>
      </c>
      <c r="P14" s="66">
        <v>11.142857142857185</v>
      </c>
      <c r="Q14" s="66">
        <v>3.1428571428571139</v>
      </c>
      <c r="R14" s="68" t="s">
        <v>214</v>
      </c>
      <c r="S14" s="80" t="s">
        <v>214</v>
      </c>
      <c r="T14" s="138" t="s">
        <v>214</v>
      </c>
      <c r="U14" s="76">
        <v>14.285714285714299</v>
      </c>
      <c r="V14" s="66">
        <v>11.142857142857185</v>
      </c>
      <c r="W14" s="76">
        <v>3.1428571428571139</v>
      </c>
      <c r="X14" s="75"/>
      <c r="Y14" s="83"/>
      <c r="Z14" s="67">
        <v>11</v>
      </c>
      <c r="AA14" s="67">
        <v>29</v>
      </c>
      <c r="AB14" s="81">
        <v>51</v>
      </c>
      <c r="AC14" s="67">
        <v>11</v>
      </c>
      <c r="AD14" s="67">
        <v>31</v>
      </c>
      <c r="AE14" s="81">
        <v>58</v>
      </c>
      <c r="AF14" s="76">
        <v>1.8354843750000001</v>
      </c>
      <c r="AG14" s="76">
        <v>17.056875000000002</v>
      </c>
      <c r="AH14" s="76">
        <v>31.122499999999999</v>
      </c>
      <c r="AI14" s="76">
        <v>19.410625</v>
      </c>
      <c r="AJ14" s="66">
        <v>5.8820312499999998</v>
      </c>
      <c r="AK14" s="66">
        <v>37.875</v>
      </c>
      <c r="AL14" s="66">
        <v>20.229921874999999</v>
      </c>
      <c r="AM14" s="88">
        <v>128</v>
      </c>
      <c r="AN14" s="66">
        <v>1.9055405405405399</v>
      </c>
      <c r="AO14" s="66">
        <v>0.86</v>
      </c>
      <c r="AP14" s="66">
        <v>0.74</v>
      </c>
      <c r="AQ14" s="66">
        <v>0.63</v>
      </c>
      <c r="AR14" s="66">
        <v>0.56999999999999995</v>
      </c>
      <c r="AS14" s="66">
        <v>0.59</v>
      </c>
      <c r="AT14" s="66">
        <v>0.74</v>
      </c>
      <c r="AU14" s="66">
        <v>0.92</v>
      </c>
      <c r="AV14" s="66">
        <v>0.99</v>
      </c>
      <c r="AW14" s="66">
        <v>1.1100000000000001</v>
      </c>
      <c r="AX14" s="66">
        <v>1.25</v>
      </c>
      <c r="AY14" s="66">
        <v>1.31</v>
      </c>
      <c r="AZ14" s="66">
        <v>1.41</v>
      </c>
      <c r="BA14" s="66">
        <v>1.53</v>
      </c>
      <c r="BB14" s="66">
        <v>1.71</v>
      </c>
      <c r="BC14" s="66">
        <v>1.83</v>
      </c>
      <c r="BD14" s="66">
        <v>1.89</v>
      </c>
      <c r="BE14" s="66">
        <v>1.97</v>
      </c>
      <c r="BF14" s="66">
        <v>2.0699999999999998</v>
      </c>
      <c r="BG14" s="66">
        <v>2.09</v>
      </c>
      <c r="BH14" s="66">
        <v>2.09</v>
      </c>
      <c r="BI14" s="66">
        <v>2.06</v>
      </c>
      <c r="BJ14" s="66">
        <v>2</v>
      </c>
      <c r="BK14" s="66">
        <v>1.87</v>
      </c>
      <c r="BL14" s="66">
        <v>1.7</v>
      </c>
      <c r="BM14" s="66">
        <v>1.63</v>
      </c>
      <c r="BN14" s="66">
        <v>1.58</v>
      </c>
      <c r="BO14" s="66">
        <v>1.54</v>
      </c>
      <c r="BP14" s="66">
        <v>1.44</v>
      </c>
      <c r="BQ14" s="66">
        <v>1.22</v>
      </c>
      <c r="BR14" s="66">
        <v>1.03</v>
      </c>
      <c r="BS14" s="66">
        <v>0.92</v>
      </c>
      <c r="BT14" s="66">
        <v>0.91</v>
      </c>
      <c r="BU14" s="66">
        <v>0.68788527027027102</v>
      </c>
      <c r="BV14" s="66">
        <v>-6.2293800147804007E-5</v>
      </c>
      <c r="BW14" s="66">
        <v>19.010000000000002</v>
      </c>
      <c r="BX14" s="66">
        <v>24.22</v>
      </c>
      <c r="BY14" s="66">
        <v>20</v>
      </c>
      <c r="BZ14" s="66">
        <v>44.22</v>
      </c>
      <c r="CA14" s="66">
        <v>10.98</v>
      </c>
      <c r="CB14" s="66">
        <v>49.76</v>
      </c>
      <c r="CC14" s="66">
        <v>183.33</v>
      </c>
      <c r="CD14" s="154">
        <v>4.75</v>
      </c>
      <c r="CE14" s="66">
        <v>3.46</v>
      </c>
      <c r="CF14" s="66">
        <v>2.52</v>
      </c>
      <c r="CG14" s="66">
        <v>1.91</v>
      </c>
      <c r="CH14" s="66">
        <v>1.69</v>
      </c>
      <c r="CI14" s="66">
        <v>1.8</v>
      </c>
      <c r="CJ14" s="66">
        <v>1.88</v>
      </c>
      <c r="CK14" s="66">
        <v>1.71</v>
      </c>
      <c r="CL14" s="66">
        <v>1.63</v>
      </c>
      <c r="CM14" s="66">
        <v>1.56</v>
      </c>
      <c r="CN14" s="66">
        <v>1.38</v>
      </c>
      <c r="CO14" s="66">
        <v>1.26</v>
      </c>
      <c r="CP14" s="66">
        <v>1.1599999999999999</v>
      </c>
      <c r="CQ14" s="66">
        <v>1.1000000000000001</v>
      </c>
      <c r="CR14" s="66">
        <v>0.99</v>
      </c>
      <c r="CS14" s="66">
        <v>0.87</v>
      </c>
      <c r="CT14" s="66">
        <v>0.77</v>
      </c>
      <c r="CU14" s="66">
        <v>0.69</v>
      </c>
      <c r="CV14" s="66">
        <v>0.59</v>
      </c>
      <c r="CW14" s="66">
        <v>0.5</v>
      </c>
      <c r="CX14" s="66">
        <v>0.42</v>
      </c>
      <c r="CY14" s="66">
        <v>0.34</v>
      </c>
      <c r="CZ14" s="66">
        <v>0.27</v>
      </c>
      <c r="DA14" s="66">
        <v>0.21</v>
      </c>
      <c r="DB14" s="66">
        <v>0.17</v>
      </c>
      <c r="DC14" s="66">
        <v>0.14000000000000001</v>
      </c>
      <c r="DD14" s="66">
        <v>0.11</v>
      </c>
      <c r="DE14" s="66">
        <v>0.09</v>
      </c>
      <c r="DF14" s="66">
        <v>7.0000000000000007E-2</v>
      </c>
      <c r="DG14" s="66">
        <v>0.05</v>
      </c>
      <c r="DH14" s="66">
        <v>0.04</v>
      </c>
      <c r="DI14" s="76">
        <v>0.03</v>
      </c>
      <c r="DJ14" s="66">
        <v>34.15</v>
      </c>
      <c r="DK14" s="66">
        <v>7.36</v>
      </c>
      <c r="DL14" s="66">
        <v>7.48</v>
      </c>
      <c r="DM14" s="66">
        <v>81</v>
      </c>
      <c r="DN14" s="66">
        <v>5.52</v>
      </c>
      <c r="DO14" s="66">
        <v>1.96</v>
      </c>
      <c r="DQ14" s="76"/>
      <c r="DR14" s="76"/>
      <c r="DS14" s="76"/>
      <c r="DT14" s="77"/>
      <c r="DU14" s="77"/>
      <c r="DV14" s="77"/>
      <c r="DW14" s="77"/>
      <c r="DX14" s="77"/>
      <c r="DY14" s="77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66"/>
      <c r="FB14" s="76"/>
      <c r="FC14" s="116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53">
        <f>AVERAGE('[1]Raw Data'!$S$29:$S$31)</f>
        <v>1.2641</v>
      </c>
      <c r="GP14" s="137">
        <f>STDEV(('[1]Raw Data'!$S$29:$S$31))/SQRT(COUNT('[1]Raw Data'!$S$29:$S$31))</f>
        <v>8.0847593243914134E-3</v>
      </c>
      <c r="GQ14" s="153">
        <v>1.3383939474611599</v>
      </c>
      <c r="GR14" s="137">
        <v>5.0191917634313098E-2</v>
      </c>
      <c r="GS14" s="153">
        <v>0.72499999999999998</v>
      </c>
      <c r="GT14" s="19">
        <v>1.5000000000000012E-2</v>
      </c>
    </row>
    <row r="15" spans="1:222">
      <c r="A15" s="149">
        <v>5592</v>
      </c>
      <c r="B15" s="149" t="s">
        <v>186</v>
      </c>
      <c r="C15" s="149">
        <v>10</v>
      </c>
      <c r="D15" s="149">
        <v>26</v>
      </c>
      <c r="E15" s="149">
        <v>2015</v>
      </c>
      <c r="F15" s="150">
        <v>1133</v>
      </c>
      <c r="G15" s="149" t="s">
        <v>187</v>
      </c>
      <c r="H15" s="149" t="s">
        <v>190</v>
      </c>
      <c r="I15" s="149"/>
      <c r="J15" s="149">
        <v>30</v>
      </c>
      <c r="K15" s="148">
        <v>20.3</v>
      </c>
      <c r="L15" s="144">
        <v>6.15</v>
      </c>
      <c r="M15" s="145" t="s">
        <v>194</v>
      </c>
      <c r="N15" s="106"/>
      <c r="O15" s="66">
        <v>86.600000000000009</v>
      </c>
      <c r="P15" s="66">
        <v>69.399999999999906</v>
      </c>
      <c r="Q15" s="66">
        <v>17.200000000000102</v>
      </c>
      <c r="R15" s="68">
        <f>[2]Final!$G$16</f>
        <v>15.238095238095298</v>
      </c>
      <c r="S15" s="80" t="s">
        <v>214</v>
      </c>
      <c r="T15" s="138" t="s">
        <v>214</v>
      </c>
      <c r="U15" s="76">
        <v>88.117857142856792</v>
      </c>
      <c r="V15" s="66">
        <v>69.399999999999906</v>
      </c>
      <c r="W15" s="76">
        <v>17.200000000000102</v>
      </c>
      <c r="X15" s="75"/>
      <c r="Y15" s="83"/>
      <c r="Z15" s="67">
        <v>11</v>
      </c>
      <c r="AA15" s="67">
        <v>34</v>
      </c>
      <c r="AB15" s="81">
        <v>52</v>
      </c>
      <c r="AC15" s="67">
        <v>11</v>
      </c>
      <c r="AD15" s="67">
        <v>39</v>
      </c>
      <c r="AE15" s="81">
        <v>2</v>
      </c>
      <c r="AF15" s="76">
        <v>6.1454820717131602</v>
      </c>
      <c r="AG15" s="76">
        <v>17.145816733067701</v>
      </c>
      <c r="AH15" s="76">
        <v>31.8229880478087</v>
      </c>
      <c r="AI15" s="76">
        <v>19.89</v>
      </c>
      <c r="AJ15" s="66">
        <v>16.874103585657402</v>
      </c>
      <c r="AK15" s="66">
        <v>37</v>
      </c>
      <c r="AL15" s="66">
        <v>20.6865338645419</v>
      </c>
      <c r="AM15" s="82">
        <v>251</v>
      </c>
      <c r="AN15" s="66">
        <v>6.2923357664233501</v>
      </c>
      <c r="AO15" s="66">
        <v>1.08</v>
      </c>
      <c r="AP15" s="66">
        <v>1.0900000000000001</v>
      </c>
      <c r="AQ15" s="66">
        <v>1.17</v>
      </c>
      <c r="AR15" s="66">
        <v>1.29</v>
      </c>
      <c r="AS15" s="66">
        <v>1.46</v>
      </c>
      <c r="AT15" s="66">
        <v>1.67</v>
      </c>
      <c r="AU15" s="66">
        <v>1.86</v>
      </c>
      <c r="AV15" s="66">
        <v>2.0699999999999998</v>
      </c>
      <c r="AW15" s="66">
        <v>2.4</v>
      </c>
      <c r="AX15" s="66">
        <v>2.68</v>
      </c>
      <c r="AY15" s="66">
        <v>2.95</v>
      </c>
      <c r="AZ15" s="66">
        <v>3.27</v>
      </c>
      <c r="BA15" s="66">
        <v>3.76</v>
      </c>
      <c r="BB15" s="66">
        <v>4.72</v>
      </c>
      <c r="BC15" s="66">
        <v>5.51</v>
      </c>
      <c r="BD15" s="66">
        <v>6.29</v>
      </c>
      <c r="BE15" s="66">
        <v>7.28</v>
      </c>
      <c r="BF15" s="66">
        <v>8.7100000000000009</v>
      </c>
      <c r="BG15" s="66">
        <v>10.02</v>
      </c>
      <c r="BH15" s="66">
        <v>11.59</v>
      </c>
      <c r="BI15" s="66">
        <v>12.94</v>
      </c>
      <c r="BJ15" s="66">
        <v>13.99</v>
      </c>
      <c r="BK15" s="66">
        <v>14.27</v>
      </c>
      <c r="BL15" s="66">
        <v>14.04</v>
      </c>
      <c r="BM15" s="66">
        <v>13.59</v>
      </c>
      <c r="BN15" s="66">
        <v>12.47</v>
      </c>
      <c r="BO15" s="66">
        <v>11.25</v>
      </c>
      <c r="BP15" s="66">
        <v>9.42</v>
      </c>
      <c r="BQ15" s="66">
        <v>7.28</v>
      </c>
      <c r="BR15" s="66">
        <v>5.73</v>
      </c>
      <c r="BS15" s="66">
        <v>4.97</v>
      </c>
      <c r="BT15" s="66">
        <v>5.08</v>
      </c>
      <c r="BU15" s="66">
        <v>0.42724093430656901</v>
      </c>
      <c r="BV15" s="66">
        <v>-5.83772311245438E-5</v>
      </c>
      <c r="BW15" s="66">
        <v>19.079999999999998</v>
      </c>
      <c r="BX15" s="66">
        <v>69.28</v>
      </c>
      <c r="BY15" s="66">
        <v>136.63</v>
      </c>
      <c r="BZ15" s="66">
        <v>205.9</v>
      </c>
      <c r="CA15" s="66">
        <v>26.56</v>
      </c>
      <c r="CB15" s="66">
        <v>90.53</v>
      </c>
      <c r="CC15" s="66">
        <v>216.94</v>
      </c>
      <c r="CD15" s="154">
        <v>5.94</v>
      </c>
      <c r="CE15" s="66">
        <v>5.12</v>
      </c>
      <c r="CF15" s="66">
        <v>4.66</v>
      </c>
      <c r="CG15" s="66">
        <v>4.3499999999999996</v>
      </c>
      <c r="CH15" s="66">
        <v>4.17</v>
      </c>
      <c r="CI15" s="66">
        <v>4.03</v>
      </c>
      <c r="CJ15" s="66">
        <v>3.8</v>
      </c>
      <c r="CK15" s="66">
        <v>3.58</v>
      </c>
      <c r="CL15" s="66">
        <v>3.52</v>
      </c>
      <c r="CM15" s="66">
        <v>3.34</v>
      </c>
      <c r="CN15" s="66">
        <v>3.11</v>
      </c>
      <c r="CO15" s="66">
        <v>2.92</v>
      </c>
      <c r="CP15" s="66">
        <v>2.85</v>
      </c>
      <c r="CQ15" s="66">
        <v>3.03</v>
      </c>
      <c r="CR15" s="66">
        <v>3</v>
      </c>
      <c r="CS15" s="66">
        <v>2.9</v>
      </c>
      <c r="CT15" s="66">
        <v>2.84</v>
      </c>
      <c r="CU15" s="66">
        <v>2.88</v>
      </c>
      <c r="CV15" s="66">
        <v>2.81</v>
      </c>
      <c r="CW15" s="66">
        <v>2.75</v>
      </c>
      <c r="CX15" s="66">
        <v>2.61</v>
      </c>
      <c r="CY15" s="66">
        <v>2.39</v>
      </c>
      <c r="CZ15" s="66">
        <v>2.06</v>
      </c>
      <c r="DA15" s="66">
        <v>1.72</v>
      </c>
      <c r="DB15" s="66">
        <v>1.41</v>
      </c>
      <c r="DC15" s="66">
        <v>1.1000000000000001</v>
      </c>
      <c r="DD15" s="66">
        <v>0.84</v>
      </c>
      <c r="DE15" s="66">
        <v>0.6</v>
      </c>
      <c r="DF15" s="66">
        <v>0.39</v>
      </c>
      <c r="DG15" s="66">
        <v>0.26</v>
      </c>
      <c r="DH15" s="66">
        <v>0.19</v>
      </c>
      <c r="DI15" s="76">
        <v>0.17</v>
      </c>
      <c r="DJ15" s="66">
        <v>85.32</v>
      </c>
      <c r="DK15" s="66">
        <v>13.22</v>
      </c>
      <c r="DL15" s="66">
        <v>16.989999999999998</v>
      </c>
      <c r="DM15" s="66">
        <v>115</v>
      </c>
      <c r="DN15" s="66">
        <v>14.93</v>
      </c>
      <c r="DO15" s="66">
        <v>2.06</v>
      </c>
      <c r="DQ15" s="76"/>
      <c r="DR15" s="76"/>
      <c r="DS15" s="76"/>
      <c r="DT15" s="77"/>
      <c r="DU15" s="77"/>
      <c r="DV15" s="77"/>
      <c r="DW15" s="77"/>
      <c r="DX15" s="77"/>
      <c r="DY15" s="77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66"/>
      <c r="FB15" s="76"/>
      <c r="FC15" s="116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53"/>
      <c r="GP15" s="137"/>
      <c r="GQ15" s="153"/>
      <c r="GR15" s="137"/>
      <c r="GS15" s="153"/>
      <c r="GT15" s="19"/>
    </row>
    <row r="16" spans="1:222">
      <c r="A16" s="149">
        <v>5593</v>
      </c>
      <c r="B16" s="149" t="s">
        <v>175</v>
      </c>
      <c r="C16" s="149">
        <v>10</v>
      </c>
      <c r="D16" s="149">
        <v>26</v>
      </c>
      <c r="E16" s="149">
        <v>2015</v>
      </c>
      <c r="F16" s="150">
        <v>1201</v>
      </c>
      <c r="G16" s="152" t="s">
        <v>187</v>
      </c>
      <c r="H16" s="152" t="s">
        <v>195</v>
      </c>
      <c r="I16" s="149"/>
      <c r="J16" s="149">
        <v>30</v>
      </c>
      <c r="K16" s="148">
        <v>19.399999999999999</v>
      </c>
      <c r="L16" s="144">
        <v>5.91</v>
      </c>
      <c r="M16" s="145" t="s">
        <v>196</v>
      </c>
      <c r="N16" s="106"/>
      <c r="O16" s="66">
        <v>89.047619047619037</v>
      </c>
      <c r="P16" s="66">
        <v>73.809523809523739</v>
      </c>
      <c r="Q16" s="66">
        <v>15.238095238095298</v>
      </c>
      <c r="R16" s="68">
        <f>[2]Final!$G$17</f>
        <v>8.5999999999999375</v>
      </c>
      <c r="S16" s="80" t="str">
        <f>[2]Final!$H$17</f>
        <v>***</v>
      </c>
      <c r="T16" s="138" t="s">
        <v>214</v>
      </c>
      <c r="U16" s="76">
        <v>97.320346320346403</v>
      </c>
      <c r="V16" s="66">
        <v>79.809523809523881</v>
      </c>
      <c r="W16" s="76">
        <v>15.238095238095298</v>
      </c>
      <c r="X16" s="75"/>
      <c r="Y16" s="83"/>
      <c r="Z16" s="67">
        <v>12</v>
      </c>
      <c r="AA16" s="67">
        <v>24</v>
      </c>
      <c r="AB16" s="81">
        <v>37</v>
      </c>
      <c r="AC16" s="67">
        <v>12</v>
      </c>
      <c r="AD16" s="67">
        <v>26</v>
      </c>
      <c r="AE16" s="81">
        <v>44</v>
      </c>
      <c r="AF16" s="76">
        <v>5.9104186046511602</v>
      </c>
      <c r="AG16" s="76">
        <v>17.0900775193798</v>
      </c>
      <c r="AH16" s="76">
        <v>31.210697674418601</v>
      </c>
      <c r="AI16" s="76">
        <v>19.471007751938</v>
      </c>
      <c r="AJ16" s="66">
        <v>35.947286821705397</v>
      </c>
      <c r="AK16" s="66">
        <v>37.733333333333398</v>
      </c>
      <c r="AL16" s="66">
        <v>20.288294573643402</v>
      </c>
      <c r="AM16" s="82">
        <v>129</v>
      </c>
      <c r="AN16" s="66">
        <v>6.0480952380952404</v>
      </c>
      <c r="AO16" s="66">
        <v>2.2999999999999998</v>
      </c>
      <c r="AP16" s="66">
        <v>2.23</v>
      </c>
      <c r="AQ16" s="66">
        <v>2.2599999999999998</v>
      </c>
      <c r="AR16" s="66">
        <v>2.36</v>
      </c>
      <c r="AS16" s="66">
        <v>2.6</v>
      </c>
      <c r="AT16" s="66">
        <v>3.01</v>
      </c>
      <c r="AU16" s="66">
        <v>3.4</v>
      </c>
      <c r="AV16" s="66">
        <v>3.76</v>
      </c>
      <c r="AW16" s="66">
        <v>4.42</v>
      </c>
      <c r="AX16" s="66">
        <v>5.04</v>
      </c>
      <c r="AY16" s="66">
        <v>5.5</v>
      </c>
      <c r="AZ16" s="66">
        <v>6.16</v>
      </c>
      <c r="BA16" s="66">
        <v>7.11</v>
      </c>
      <c r="BB16" s="66">
        <v>9.0399999999999991</v>
      </c>
      <c r="BC16" s="66">
        <v>10.69</v>
      </c>
      <c r="BD16" s="66">
        <v>12.29</v>
      </c>
      <c r="BE16" s="66">
        <v>14.32</v>
      </c>
      <c r="BF16" s="66">
        <v>17.39</v>
      </c>
      <c r="BG16" s="66">
        <v>20.399999999999999</v>
      </c>
      <c r="BH16" s="66">
        <v>24.22</v>
      </c>
      <c r="BI16" s="66">
        <v>27.65</v>
      </c>
      <c r="BJ16" s="66">
        <v>30.26</v>
      </c>
      <c r="BK16" s="66">
        <v>30.83</v>
      </c>
      <c r="BL16" s="66">
        <v>29.89</v>
      </c>
      <c r="BM16" s="66">
        <v>28.14</v>
      </c>
      <c r="BN16" s="66">
        <v>24.7</v>
      </c>
      <c r="BO16" s="66">
        <v>20.87</v>
      </c>
      <c r="BP16" s="66">
        <v>16.059999999999999</v>
      </c>
      <c r="BQ16" s="66">
        <v>11.65</v>
      </c>
      <c r="BR16" s="66">
        <v>8.89</v>
      </c>
      <c r="BS16" s="66">
        <v>8.09</v>
      </c>
      <c r="BT16" s="66">
        <v>9.14</v>
      </c>
      <c r="BU16" s="66">
        <v>0.25963973809523799</v>
      </c>
      <c r="BV16" s="66">
        <v>-6.0155959356398802E-5</v>
      </c>
      <c r="BW16" s="66">
        <v>19.079999999999998</v>
      </c>
      <c r="BX16" s="66">
        <v>134.29</v>
      </c>
      <c r="BY16" s="66">
        <v>270.39</v>
      </c>
      <c r="BZ16" s="66">
        <v>404.68</v>
      </c>
      <c r="CA16" s="66">
        <v>27.75</v>
      </c>
      <c r="CB16" s="66">
        <v>88.74</v>
      </c>
      <c r="CC16" s="66">
        <v>201.66</v>
      </c>
      <c r="CD16" s="154">
        <v>12.68</v>
      </c>
      <c r="CE16" s="66">
        <v>10.43</v>
      </c>
      <c r="CF16" s="66">
        <v>8.98</v>
      </c>
      <c r="CG16" s="66">
        <v>7.94</v>
      </c>
      <c r="CH16" s="66">
        <v>7.41</v>
      </c>
      <c r="CI16" s="66">
        <v>7.26</v>
      </c>
      <c r="CJ16" s="66">
        <v>6.96</v>
      </c>
      <c r="CK16" s="66">
        <v>6.52</v>
      </c>
      <c r="CL16" s="66">
        <v>6.5</v>
      </c>
      <c r="CM16" s="66">
        <v>6.27</v>
      </c>
      <c r="CN16" s="66">
        <v>5.8</v>
      </c>
      <c r="CO16" s="66">
        <v>5.51</v>
      </c>
      <c r="CP16" s="66">
        <v>5.39</v>
      </c>
      <c r="CQ16" s="66">
        <v>5.8</v>
      </c>
      <c r="CR16" s="66">
        <v>5.82</v>
      </c>
      <c r="CS16" s="66">
        <v>5.67</v>
      </c>
      <c r="CT16" s="66">
        <v>5.59</v>
      </c>
      <c r="CU16" s="66">
        <v>5.75</v>
      </c>
      <c r="CV16" s="66">
        <v>5.72</v>
      </c>
      <c r="CW16" s="66">
        <v>5.76</v>
      </c>
      <c r="CX16" s="66">
        <v>5.57</v>
      </c>
      <c r="CY16" s="66">
        <v>5.16</v>
      </c>
      <c r="CZ16" s="66">
        <v>4.46</v>
      </c>
      <c r="DA16" s="66">
        <v>3.66</v>
      </c>
      <c r="DB16" s="66">
        <v>2.92</v>
      </c>
      <c r="DC16" s="66">
        <v>2.17</v>
      </c>
      <c r="DD16" s="66">
        <v>1.56</v>
      </c>
      <c r="DE16" s="66">
        <v>1.01</v>
      </c>
      <c r="DF16" s="66">
        <v>0.62</v>
      </c>
      <c r="DG16" s="66">
        <v>0.4</v>
      </c>
      <c r="DH16" s="66">
        <v>0.31</v>
      </c>
      <c r="DI16" s="76">
        <v>0.3</v>
      </c>
      <c r="DJ16" s="66">
        <v>165.91</v>
      </c>
      <c r="DK16" s="66">
        <v>13.91</v>
      </c>
      <c r="DL16" s="66">
        <v>27.69</v>
      </c>
      <c r="DM16" s="66">
        <v>62</v>
      </c>
      <c r="DN16" s="66" t="s">
        <v>248</v>
      </c>
      <c r="DO16" s="66" t="s">
        <v>248</v>
      </c>
      <c r="DQ16" s="76"/>
      <c r="DR16" s="76"/>
      <c r="DS16" s="76"/>
      <c r="DT16" s="77"/>
      <c r="DU16" s="77"/>
      <c r="DV16" s="77"/>
      <c r="DW16" s="77"/>
      <c r="DX16" s="77"/>
      <c r="DY16" s="77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66"/>
      <c r="FB16" s="76"/>
      <c r="FC16" s="116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53"/>
      <c r="GP16" s="137"/>
      <c r="GQ16" s="153"/>
      <c r="GR16" s="137"/>
      <c r="GS16" s="153"/>
      <c r="GT16" s="19"/>
    </row>
    <row r="17" spans="1:202">
      <c r="A17" s="149"/>
      <c r="B17" s="149"/>
      <c r="C17" s="149"/>
      <c r="D17" s="149"/>
      <c r="E17" s="149"/>
      <c r="F17" s="150"/>
      <c r="G17" s="149"/>
      <c r="H17" s="149"/>
      <c r="I17" s="149"/>
      <c r="J17" s="149">
        <v>30</v>
      </c>
      <c r="K17" s="148">
        <v>19.399999999999999</v>
      </c>
      <c r="L17" s="144">
        <v>3.72</v>
      </c>
      <c r="M17" s="145" t="s">
        <v>197</v>
      </c>
      <c r="N17" s="106"/>
      <c r="O17" s="66">
        <v>38.599999999999966</v>
      </c>
      <c r="P17" s="66">
        <v>30.000000000000028</v>
      </c>
      <c r="Q17" s="66">
        <v>8.5999999999999375</v>
      </c>
      <c r="R17" s="68" t="s">
        <v>214</v>
      </c>
      <c r="S17" s="80" t="s">
        <v>214</v>
      </c>
      <c r="T17" s="138" t="s">
        <v>214</v>
      </c>
      <c r="U17" s="76">
        <v>38.599999999999966</v>
      </c>
      <c r="V17" s="66">
        <v>30.000000000000028</v>
      </c>
      <c r="W17" s="76">
        <v>8.5999999999999375</v>
      </c>
      <c r="X17" s="75"/>
      <c r="Y17" s="83"/>
      <c r="Z17" s="67">
        <v>12</v>
      </c>
      <c r="AA17" s="67">
        <v>27</v>
      </c>
      <c r="AB17" s="81">
        <v>52</v>
      </c>
      <c r="AC17" s="67">
        <v>12</v>
      </c>
      <c r="AD17" s="67">
        <v>29</v>
      </c>
      <c r="AE17" s="81">
        <v>53</v>
      </c>
      <c r="AF17" s="76">
        <v>3.7306666666666701</v>
      </c>
      <c r="AG17" s="76">
        <v>17.049837398373999</v>
      </c>
      <c r="AH17" s="76">
        <v>30.817154471544701</v>
      </c>
      <c r="AI17" s="76">
        <v>19.201788617886201</v>
      </c>
      <c r="AJ17" s="66">
        <v>12.5439024390244</v>
      </c>
      <c r="AK17" s="66">
        <v>38.265040650406597</v>
      </c>
      <c r="AL17" s="66">
        <v>20.031707317073099</v>
      </c>
      <c r="AM17" s="82">
        <v>123</v>
      </c>
      <c r="AN17" s="66">
        <v>3.7944444444444501</v>
      </c>
      <c r="AO17" s="66">
        <v>1</v>
      </c>
      <c r="AP17" s="66">
        <v>0.97</v>
      </c>
      <c r="AQ17" s="66">
        <v>0.97</v>
      </c>
      <c r="AR17" s="66">
        <v>1.01</v>
      </c>
      <c r="AS17" s="66">
        <v>1.1200000000000001</v>
      </c>
      <c r="AT17" s="66">
        <v>1.3</v>
      </c>
      <c r="AU17" s="66">
        <v>1.5</v>
      </c>
      <c r="AV17" s="66">
        <v>1.67</v>
      </c>
      <c r="AW17" s="66">
        <v>1.94</v>
      </c>
      <c r="AX17" s="66">
        <v>2.21</v>
      </c>
      <c r="AY17" s="66">
        <v>2.4300000000000002</v>
      </c>
      <c r="AZ17" s="66">
        <v>2.73</v>
      </c>
      <c r="BA17" s="66">
        <v>3.15</v>
      </c>
      <c r="BB17" s="66">
        <v>3.93</v>
      </c>
      <c r="BC17" s="66">
        <v>4.54</v>
      </c>
      <c r="BD17" s="66">
        <v>5.08</v>
      </c>
      <c r="BE17" s="66">
        <v>5.69</v>
      </c>
      <c r="BF17" s="66">
        <v>6.48</v>
      </c>
      <c r="BG17" s="66">
        <v>7.03</v>
      </c>
      <c r="BH17" s="66">
        <v>7.52</v>
      </c>
      <c r="BI17" s="66">
        <v>7.69</v>
      </c>
      <c r="BJ17" s="66">
        <v>7.5</v>
      </c>
      <c r="BK17" s="66">
        <v>6.82</v>
      </c>
      <c r="BL17" s="66">
        <v>5.87</v>
      </c>
      <c r="BM17" s="66">
        <v>5.04</v>
      </c>
      <c r="BN17" s="66">
        <v>4.21</v>
      </c>
      <c r="BO17" s="66">
        <v>3.64</v>
      </c>
      <c r="BP17" s="66">
        <v>3.01</v>
      </c>
      <c r="BQ17" s="66">
        <v>2.35</v>
      </c>
      <c r="BR17" s="66">
        <v>2.02</v>
      </c>
      <c r="BS17" s="66">
        <v>1.97</v>
      </c>
      <c r="BT17" s="66">
        <v>2.23</v>
      </c>
      <c r="BU17" s="66">
        <v>0.51165911111111095</v>
      </c>
      <c r="BV17" s="66">
        <v>-5.8997260199652797E-5</v>
      </c>
      <c r="BW17" s="66">
        <v>19.079999999999998</v>
      </c>
      <c r="BX17" s="66">
        <v>54.75</v>
      </c>
      <c r="BY17" s="66">
        <v>59.84</v>
      </c>
      <c r="BZ17" s="66">
        <v>114.59</v>
      </c>
      <c r="CA17" s="66">
        <v>17.63</v>
      </c>
      <c r="CB17" s="66">
        <v>61.49</v>
      </c>
      <c r="CC17" s="66">
        <v>165.19</v>
      </c>
      <c r="CD17" s="154">
        <v>5.5</v>
      </c>
      <c r="CE17" s="66">
        <v>4.5199999999999996</v>
      </c>
      <c r="CF17" s="66">
        <v>3.87</v>
      </c>
      <c r="CG17" s="66">
        <v>3.4</v>
      </c>
      <c r="CH17" s="66">
        <v>3.18</v>
      </c>
      <c r="CI17" s="66">
        <v>3.15</v>
      </c>
      <c r="CJ17" s="66">
        <v>3.06</v>
      </c>
      <c r="CK17" s="66">
        <v>2.89</v>
      </c>
      <c r="CL17" s="66">
        <v>2.85</v>
      </c>
      <c r="CM17" s="66">
        <v>2.75</v>
      </c>
      <c r="CN17" s="66">
        <v>2.56</v>
      </c>
      <c r="CO17" s="66">
        <v>2.44</v>
      </c>
      <c r="CP17" s="66">
        <v>2.39</v>
      </c>
      <c r="CQ17" s="66">
        <v>2.52</v>
      </c>
      <c r="CR17" s="66">
        <v>2.4700000000000002</v>
      </c>
      <c r="CS17" s="66">
        <v>2.34</v>
      </c>
      <c r="CT17" s="66">
        <v>2.2200000000000002</v>
      </c>
      <c r="CU17" s="66">
        <v>2.15</v>
      </c>
      <c r="CV17" s="66">
        <v>1.97</v>
      </c>
      <c r="CW17" s="66">
        <v>1.79</v>
      </c>
      <c r="CX17" s="66">
        <v>1.55</v>
      </c>
      <c r="CY17" s="66">
        <v>1.28</v>
      </c>
      <c r="CZ17" s="66">
        <v>0.99</v>
      </c>
      <c r="DA17" s="66">
        <v>0.72</v>
      </c>
      <c r="DB17" s="66">
        <v>0.52</v>
      </c>
      <c r="DC17" s="66">
        <v>0.37</v>
      </c>
      <c r="DD17" s="66">
        <v>0.27</v>
      </c>
      <c r="DE17" s="66">
        <v>0.19</v>
      </c>
      <c r="DF17" s="66">
        <v>0.13</v>
      </c>
      <c r="DG17" s="66">
        <v>0.09</v>
      </c>
      <c r="DH17" s="66">
        <v>0.08</v>
      </c>
      <c r="DI17" s="76">
        <v>7.0000000000000007E-2</v>
      </c>
      <c r="DJ17" s="66">
        <v>64.27</v>
      </c>
      <c r="DK17" s="66">
        <v>10.91</v>
      </c>
      <c r="DL17" s="66">
        <v>13.26</v>
      </c>
      <c r="DM17" s="66">
        <v>49</v>
      </c>
      <c r="DN17" s="66">
        <v>11.03</v>
      </c>
      <c r="DO17" s="66">
        <v>2.23</v>
      </c>
      <c r="DQ17" s="76"/>
      <c r="DR17" s="76"/>
      <c r="DS17" s="76"/>
      <c r="DT17" s="77"/>
      <c r="DU17" s="77"/>
      <c r="DV17" s="77"/>
      <c r="DW17" s="77"/>
      <c r="DX17" s="77"/>
      <c r="DY17" s="77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66"/>
      <c r="FB17" s="76"/>
      <c r="FC17" s="116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53"/>
      <c r="GP17" s="137"/>
      <c r="GQ17" s="19"/>
      <c r="GR17" s="137"/>
      <c r="GS17" s="19"/>
      <c r="GT17" s="19"/>
    </row>
    <row r="18" spans="1:202">
      <c r="A18" s="149"/>
      <c r="B18" s="149"/>
      <c r="C18" s="149"/>
      <c r="D18" s="149"/>
      <c r="E18" s="149"/>
      <c r="F18" s="150"/>
      <c r="G18" s="149"/>
      <c r="H18" s="149"/>
      <c r="I18" s="149"/>
      <c r="J18" s="149">
        <v>30</v>
      </c>
      <c r="K18" s="148">
        <v>19.399999999999999</v>
      </c>
      <c r="L18" s="144">
        <v>1.6</v>
      </c>
      <c r="M18" s="145" t="s">
        <v>198</v>
      </c>
      <c r="N18" s="106" t="s">
        <v>214</v>
      </c>
      <c r="O18" s="66">
        <v>18.235294117647008</v>
      </c>
      <c r="P18" s="66">
        <v>14.264705882352921</v>
      </c>
      <c r="Q18" s="66">
        <v>3.9705882352940876</v>
      </c>
      <c r="R18" s="68" t="s">
        <v>214</v>
      </c>
      <c r="S18" s="80" t="s">
        <v>214</v>
      </c>
      <c r="T18" s="138" t="s">
        <v>214</v>
      </c>
      <c r="U18" s="76">
        <v>18.235294117647008</v>
      </c>
      <c r="V18" s="66">
        <v>14.264705882352921</v>
      </c>
      <c r="W18" s="76">
        <v>3.9705882352940876</v>
      </c>
      <c r="X18" s="75"/>
      <c r="Y18" s="83"/>
      <c r="Z18" s="67">
        <v>12</v>
      </c>
      <c r="AA18" s="67">
        <v>30</v>
      </c>
      <c r="AB18" s="81">
        <v>38</v>
      </c>
      <c r="AC18" s="67">
        <v>12</v>
      </c>
      <c r="AD18" s="67">
        <v>32</v>
      </c>
      <c r="AE18" s="81">
        <v>21</v>
      </c>
      <c r="AF18" s="76">
        <v>1.64838461538462</v>
      </c>
      <c r="AG18" s="76">
        <v>17.047788461538399</v>
      </c>
      <c r="AH18" s="76">
        <v>30.289230769230802</v>
      </c>
      <c r="AI18" s="76">
        <v>18.841249999999999</v>
      </c>
      <c r="AJ18" s="66">
        <v>5.0432692307692299</v>
      </c>
      <c r="AK18" s="66">
        <v>38.900000000000098</v>
      </c>
      <c r="AL18" s="66">
        <v>19.688269230769301</v>
      </c>
      <c r="AM18" s="82">
        <v>104</v>
      </c>
      <c r="AN18" s="66">
        <v>1.71105263157895</v>
      </c>
      <c r="AO18" s="66">
        <v>0.85</v>
      </c>
      <c r="AP18" s="66">
        <v>0.71</v>
      </c>
      <c r="AQ18" s="66">
        <v>0.59</v>
      </c>
      <c r="AR18" s="66">
        <v>0.51</v>
      </c>
      <c r="AS18" s="66">
        <v>0.53</v>
      </c>
      <c r="AT18" s="66">
        <v>0.68</v>
      </c>
      <c r="AU18" s="66">
        <v>0.85</v>
      </c>
      <c r="AV18" s="66">
        <v>0.92</v>
      </c>
      <c r="AW18" s="66">
        <v>1.03</v>
      </c>
      <c r="AX18" s="66">
        <v>1.18</v>
      </c>
      <c r="AY18" s="66">
        <v>1.24</v>
      </c>
      <c r="AZ18" s="66">
        <v>1.36</v>
      </c>
      <c r="BA18" s="66">
        <v>1.49</v>
      </c>
      <c r="BB18" s="66">
        <v>1.69</v>
      </c>
      <c r="BC18" s="66">
        <v>1.81</v>
      </c>
      <c r="BD18" s="66">
        <v>1.86</v>
      </c>
      <c r="BE18" s="66">
        <v>1.89</v>
      </c>
      <c r="BF18" s="66">
        <v>1.89</v>
      </c>
      <c r="BG18" s="66">
        <v>1.78</v>
      </c>
      <c r="BH18" s="66">
        <v>1.61</v>
      </c>
      <c r="BI18" s="66">
        <v>1.41</v>
      </c>
      <c r="BJ18" s="66">
        <v>1.18</v>
      </c>
      <c r="BK18" s="66">
        <v>0.93</v>
      </c>
      <c r="BL18" s="66">
        <v>0.7</v>
      </c>
      <c r="BM18" s="66">
        <v>0.54</v>
      </c>
      <c r="BN18" s="66">
        <v>0.42</v>
      </c>
      <c r="BO18" s="66">
        <v>0.33</v>
      </c>
      <c r="BP18" s="66">
        <v>0.24</v>
      </c>
      <c r="BQ18" s="66">
        <v>0.16</v>
      </c>
      <c r="BR18" s="66">
        <v>0.12</v>
      </c>
      <c r="BS18" s="66">
        <v>0.1</v>
      </c>
      <c r="BT18" s="66">
        <v>0.12</v>
      </c>
      <c r="BU18" s="66">
        <v>0.70978654385964901</v>
      </c>
      <c r="BV18" s="66">
        <v>-5.8066920230263202E-5</v>
      </c>
      <c r="BW18" s="66">
        <v>19.079999999999998</v>
      </c>
      <c r="BX18" s="66">
        <v>22.84</v>
      </c>
      <c r="BY18" s="66">
        <v>7.86</v>
      </c>
      <c r="BZ18" s="66">
        <v>30.7</v>
      </c>
      <c r="CA18" s="66">
        <v>8.26</v>
      </c>
      <c r="CB18" s="66">
        <v>29.8</v>
      </c>
      <c r="CC18" s="66">
        <v>80.84</v>
      </c>
      <c r="CD18" s="154">
        <v>4.68</v>
      </c>
      <c r="CE18" s="66">
        <v>3.33</v>
      </c>
      <c r="CF18" s="66">
        <v>2.34</v>
      </c>
      <c r="CG18" s="66">
        <v>1.73</v>
      </c>
      <c r="CH18" s="66">
        <v>1.51</v>
      </c>
      <c r="CI18" s="66">
        <v>1.63</v>
      </c>
      <c r="CJ18" s="66">
        <v>1.74</v>
      </c>
      <c r="CK18" s="66">
        <v>1.59</v>
      </c>
      <c r="CL18" s="66">
        <v>1.51</v>
      </c>
      <c r="CM18" s="66">
        <v>1.46</v>
      </c>
      <c r="CN18" s="66">
        <v>1.3</v>
      </c>
      <c r="CO18" s="66">
        <v>1.22</v>
      </c>
      <c r="CP18" s="66">
        <v>1.1299999999999999</v>
      </c>
      <c r="CQ18" s="66">
        <v>1.08</v>
      </c>
      <c r="CR18" s="66">
        <v>0.98</v>
      </c>
      <c r="CS18" s="66">
        <v>0.86</v>
      </c>
      <c r="CT18" s="66">
        <v>0.74</v>
      </c>
      <c r="CU18" s="66">
        <v>0.63</v>
      </c>
      <c r="CV18" s="66">
        <v>0.5</v>
      </c>
      <c r="CW18" s="66">
        <v>0.38</v>
      </c>
      <c r="CX18" s="66">
        <v>0.28000000000000003</v>
      </c>
      <c r="CY18" s="66">
        <v>0.2</v>
      </c>
      <c r="CZ18" s="66">
        <v>0.13</v>
      </c>
      <c r="DA18" s="66">
        <v>0.09</v>
      </c>
      <c r="DB18" s="66">
        <v>0.06</v>
      </c>
      <c r="DC18" s="66">
        <v>0.04</v>
      </c>
      <c r="DD18" s="66">
        <v>0.02</v>
      </c>
      <c r="DE18" s="66">
        <v>0.02</v>
      </c>
      <c r="DF18" s="66">
        <v>0.01</v>
      </c>
      <c r="DG18" s="66">
        <v>0.01</v>
      </c>
      <c r="DH18" s="66">
        <v>0</v>
      </c>
      <c r="DI18" s="76">
        <v>0</v>
      </c>
      <c r="DJ18" s="66">
        <v>31.2</v>
      </c>
      <c r="DK18" s="66">
        <v>7.01</v>
      </c>
      <c r="DL18" s="66">
        <v>6.85</v>
      </c>
      <c r="DM18" s="66">
        <v>42</v>
      </c>
      <c r="DN18" s="66">
        <v>5</v>
      </c>
      <c r="DO18" s="66">
        <v>1.84</v>
      </c>
      <c r="DQ18" s="76"/>
      <c r="DR18" s="76"/>
      <c r="DS18" s="76"/>
      <c r="DT18" s="77"/>
      <c r="DU18" s="77"/>
      <c r="DV18" s="77"/>
      <c r="DW18" s="77"/>
      <c r="DX18" s="77"/>
      <c r="DY18" s="77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66"/>
      <c r="FB18" s="76"/>
      <c r="FC18" s="116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53">
        <f>AVERAGE('[1]Raw Data'!$S$53:$S$55)</f>
        <v>1.1393666666666666</v>
      </c>
      <c r="GP18" s="137">
        <f>STDEV('[1]Raw Data'!$S$53:$S$55)/SQRT(COUNT('[1]Raw Data'!$S$53:$S$55))</f>
        <v>1.2510839744442044E-2</v>
      </c>
      <c r="GQ18" s="19">
        <v>1.21819701523593</v>
      </c>
      <c r="GR18" s="137">
        <v>3.3028044398557603E-2</v>
      </c>
      <c r="GS18" s="19">
        <v>0.69499999999999995</v>
      </c>
      <c r="GT18" s="19">
        <v>2.1015867021530812E-2</v>
      </c>
    </row>
    <row r="19" spans="1:202">
      <c r="A19" s="149">
        <v>5594</v>
      </c>
      <c r="B19" s="149" t="s">
        <v>186</v>
      </c>
      <c r="C19" s="149">
        <v>10</v>
      </c>
      <c r="D19" s="149">
        <v>26</v>
      </c>
      <c r="E19" s="149">
        <v>2015</v>
      </c>
      <c r="F19" s="150">
        <v>1234</v>
      </c>
      <c r="G19" s="149" t="s">
        <v>187</v>
      </c>
      <c r="H19" s="149" t="s">
        <v>195</v>
      </c>
      <c r="I19" s="149"/>
      <c r="J19" s="149">
        <v>30</v>
      </c>
      <c r="K19" s="148">
        <v>19.399999999999999</v>
      </c>
      <c r="L19" s="144">
        <v>5.86</v>
      </c>
      <c r="M19" s="145" t="s">
        <v>199</v>
      </c>
      <c r="N19" s="106"/>
      <c r="O19" s="66">
        <v>158.61111111111123</v>
      </c>
      <c r="P19" s="66">
        <v>133.33333333333346</v>
      </c>
      <c r="Q19" s="66">
        <v>25.277777777777771</v>
      </c>
      <c r="R19" s="68">
        <v>13.363636363636303</v>
      </c>
      <c r="S19" s="80">
        <v>7.9090909090906427</v>
      </c>
      <c r="T19" s="138" t="s">
        <v>214</v>
      </c>
      <c r="U19" s="76">
        <v>171.97474747474752</v>
      </c>
      <c r="V19" s="66">
        <v>141.24242424242411</v>
      </c>
      <c r="W19" s="76">
        <v>30.732323232323431</v>
      </c>
      <c r="X19" s="75"/>
      <c r="Y19" s="83"/>
      <c r="Z19" s="67">
        <v>12</v>
      </c>
      <c r="AA19" s="67">
        <v>35</v>
      </c>
      <c r="AB19" s="81">
        <v>51</v>
      </c>
      <c r="AC19" s="67">
        <v>12</v>
      </c>
      <c r="AD19" s="67">
        <v>40</v>
      </c>
      <c r="AE19" s="81">
        <v>14</v>
      </c>
      <c r="AF19" s="76">
        <v>5.8598188679245196</v>
      </c>
      <c r="AG19" s="76">
        <v>17.0524905660378</v>
      </c>
      <c r="AH19" s="76">
        <v>30.717547169811301</v>
      </c>
      <c r="AI19" s="76">
        <v>19.132566037735899</v>
      </c>
      <c r="AJ19" s="66">
        <v>59.128679245283003</v>
      </c>
      <c r="AK19" s="66">
        <v>38.384528301886697</v>
      </c>
      <c r="AL19" s="66">
        <v>19.966264150943399</v>
      </c>
      <c r="AM19" s="82">
        <v>265</v>
      </c>
      <c r="AN19" s="66">
        <v>5.9977551020408297</v>
      </c>
      <c r="AO19" s="66">
        <v>4.41</v>
      </c>
      <c r="AP19" s="66">
        <v>3.97</v>
      </c>
      <c r="AQ19" s="66">
        <v>3.67</v>
      </c>
      <c r="AR19" s="66">
        <v>3.51</v>
      </c>
      <c r="AS19" s="66">
        <v>3.71</v>
      </c>
      <c r="AT19" s="66">
        <v>4.4400000000000004</v>
      </c>
      <c r="AU19" s="66">
        <v>5.26</v>
      </c>
      <c r="AV19" s="66">
        <v>5.78</v>
      </c>
      <c r="AW19" s="66">
        <v>6.81</v>
      </c>
      <c r="AX19" s="66">
        <v>7.88</v>
      </c>
      <c r="AY19" s="66">
        <v>8.4499999999999993</v>
      </c>
      <c r="AZ19" s="66">
        <v>9.51</v>
      </c>
      <c r="BA19" s="66">
        <v>11.01</v>
      </c>
      <c r="BB19" s="66">
        <v>13.96</v>
      </c>
      <c r="BC19" s="66">
        <v>16.55</v>
      </c>
      <c r="BD19" s="66">
        <v>18.88</v>
      </c>
      <c r="BE19" s="66">
        <v>21.79</v>
      </c>
      <c r="BF19" s="66">
        <v>25.88</v>
      </c>
      <c r="BG19" s="66">
        <v>29.74</v>
      </c>
      <c r="BH19" s="66">
        <v>34.340000000000003</v>
      </c>
      <c r="BI19" s="66">
        <v>38.659999999999997</v>
      </c>
      <c r="BJ19" s="66">
        <v>42.04</v>
      </c>
      <c r="BK19" s="66">
        <v>43.02</v>
      </c>
      <c r="BL19" s="66">
        <v>41.43</v>
      </c>
      <c r="BM19" s="66">
        <v>38.89</v>
      </c>
      <c r="BN19" s="66">
        <v>34.119999999999997</v>
      </c>
      <c r="BO19" s="66">
        <v>29.77</v>
      </c>
      <c r="BP19" s="66">
        <v>23.64</v>
      </c>
      <c r="BQ19" s="66">
        <v>17.54</v>
      </c>
      <c r="BR19" s="66">
        <v>13.63</v>
      </c>
      <c r="BS19" s="66">
        <v>11.78</v>
      </c>
      <c r="BT19" s="66">
        <v>12.42</v>
      </c>
      <c r="BU19" s="66">
        <v>0.1700315</v>
      </c>
      <c r="BV19" s="66">
        <v>-5.85663464604592E-5</v>
      </c>
      <c r="BW19" s="66">
        <v>19.079999999999998</v>
      </c>
      <c r="BX19" s="66">
        <v>205.2</v>
      </c>
      <c r="BY19" s="66">
        <v>381.3</v>
      </c>
      <c r="BZ19" s="66">
        <v>586.51</v>
      </c>
      <c r="CA19" s="66">
        <v>25.78</v>
      </c>
      <c r="CB19" s="66">
        <v>85.91</v>
      </c>
      <c r="CC19" s="66">
        <v>201</v>
      </c>
      <c r="CD19" s="154">
        <v>24.36</v>
      </c>
      <c r="CE19" s="66">
        <v>18.59</v>
      </c>
      <c r="CF19" s="66">
        <v>14.57</v>
      </c>
      <c r="CG19" s="66">
        <v>11.79</v>
      </c>
      <c r="CH19" s="66">
        <v>10.56</v>
      </c>
      <c r="CI19" s="66">
        <v>10.71</v>
      </c>
      <c r="CJ19" s="66">
        <v>10.75</v>
      </c>
      <c r="CK19" s="66">
        <v>10.01</v>
      </c>
      <c r="CL19" s="66">
        <v>10.01</v>
      </c>
      <c r="CM19" s="66">
        <v>9.8000000000000007</v>
      </c>
      <c r="CN19" s="66">
        <v>8.91</v>
      </c>
      <c r="CO19" s="66">
        <v>8.5</v>
      </c>
      <c r="CP19" s="66">
        <v>8.34</v>
      </c>
      <c r="CQ19" s="66">
        <v>8.9600000000000009</v>
      </c>
      <c r="CR19" s="66">
        <v>9</v>
      </c>
      <c r="CS19" s="66">
        <v>8.6999999999999993</v>
      </c>
      <c r="CT19" s="66">
        <v>8.51</v>
      </c>
      <c r="CU19" s="66">
        <v>8.56</v>
      </c>
      <c r="CV19" s="66">
        <v>8.34</v>
      </c>
      <c r="CW19" s="66">
        <v>8.16</v>
      </c>
      <c r="CX19" s="66">
        <v>7.79</v>
      </c>
      <c r="CY19" s="66">
        <v>7.17</v>
      </c>
      <c r="CZ19" s="66">
        <v>6.22</v>
      </c>
      <c r="DA19" s="66">
        <v>5.08</v>
      </c>
      <c r="DB19" s="66">
        <v>4.04</v>
      </c>
      <c r="DC19" s="66">
        <v>3</v>
      </c>
      <c r="DD19" s="66">
        <v>2.2200000000000002</v>
      </c>
      <c r="DE19" s="66">
        <v>1.49</v>
      </c>
      <c r="DF19" s="66">
        <v>0.94</v>
      </c>
      <c r="DG19" s="66">
        <v>0.62</v>
      </c>
      <c r="DH19" s="66">
        <v>0.45</v>
      </c>
      <c r="DI19" s="76">
        <v>0.4</v>
      </c>
      <c r="DJ19" s="66">
        <v>256.57</v>
      </c>
      <c r="DK19" s="66">
        <v>12.56</v>
      </c>
      <c r="DL19" s="66">
        <v>35.76</v>
      </c>
      <c r="DM19" s="66">
        <v>95</v>
      </c>
      <c r="DN19" s="66" t="s">
        <v>248</v>
      </c>
      <c r="DO19" s="66" t="s">
        <v>248</v>
      </c>
      <c r="DQ19" s="76"/>
      <c r="DR19" s="76"/>
      <c r="DS19" s="76"/>
      <c r="DT19" s="77"/>
      <c r="DU19" s="77"/>
      <c r="DV19" s="77"/>
      <c r="DW19" s="77"/>
      <c r="DX19" s="77"/>
      <c r="DY19" s="77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66"/>
      <c r="FB19" s="76"/>
      <c r="FC19" s="116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53"/>
      <c r="GP19" s="137"/>
      <c r="GQ19" s="19"/>
      <c r="GR19" s="137"/>
      <c r="GS19" s="19"/>
      <c r="GT19" s="19"/>
    </row>
    <row r="20" spans="1:202">
      <c r="A20" s="149">
        <v>5595</v>
      </c>
      <c r="B20" s="149" t="s">
        <v>175</v>
      </c>
      <c r="C20" s="149">
        <v>10</v>
      </c>
      <c r="D20" s="149">
        <v>26</v>
      </c>
      <c r="E20" s="149">
        <v>2015</v>
      </c>
      <c r="F20" s="150">
        <v>1300</v>
      </c>
      <c r="G20" s="149" t="s">
        <v>187</v>
      </c>
      <c r="H20" s="149" t="s">
        <v>195</v>
      </c>
      <c r="I20" s="149"/>
      <c r="J20" s="149">
        <v>30</v>
      </c>
      <c r="K20" s="148">
        <v>18.8</v>
      </c>
      <c r="L20" s="144">
        <v>5.71</v>
      </c>
      <c r="M20" s="145" t="s">
        <v>200</v>
      </c>
      <c r="N20" s="106"/>
      <c r="O20" s="66">
        <v>160.71428571428586</v>
      </c>
      <c r="P20" s="66">
        <v>135.4166666666668</v>
      </c>
      <c r="Q20" s="66">
        <v>25.297619047619065</v>
      </c>
      <c r="R20" s="68">
        <v>36.785714285714199</v>
      </c>
      <c r="S20" s="80">
        <v>24.910714285714313</v>
      </c>
      <c r="T20" s="138">
        <f>R20-S20</f>
        <v>11.874999999999886</v>
      </c>
      <c r="U20" s="76">
        <v>197.50000000000006</v>
      </c>
      <c r="V20" s="66">
        <v>160.32738095238111</v>
      </c>
      <c r="W20" s="76">
        <v>37.172619047618952</v>
      </c>
      <c r="X20" s="75"/>
      <c r="Y20" s="83"/>
      <c r="Z20" s="67">
        <v>13</v>
      </c>
      <c r="AA20" s="67">
        <v>18</v>
      </c>
      <c r="AB20" s="81">
        <v>18</v>
      </c>
      <c r="AC20" s="67">
        <v>13</v>
      </c>
      <c r="AD20" s="67">
        <v>20</v>
      </c>
      <c r="AE20" s="81">
        <v>8</v>
      </c>
      <c r="AF20" s="76">
        <v>5.7053603603603698</v>
      </c>
      <c r="AG20" s="76">
        <v>17.010000000000002</v>
      </c>
      <c r="AH20" s="76">
        <v>30.0478378378378</v>
      </c>
      <c r="AI20" s="76">
        <v>18.673603603603599</v>
      </c>
      <c r="AJ20" s="66">
        <v>52.944144144144197</v>
      </c>
      <c r="AK20" s="66">
        <v>39.300000000000097</v>
      </c>
      <c r="AL20" s="66">
        <v>19.53</v>
      </c>
      <c r="AM20" s="82">
        <v>111</v>
      </c>
      <c r="AN20" s="66">
        <v>5.82627118644068</v>
      </c>
      <c r="AO20" s="66">
        <v>3.02</v>
      </c>
      <c r="AP20" s="66">
        <v>2.89</v>
      </c>
      <c r="AQ20" s="66">
        <v>2.89</v>
      </c>
      <c r="AR20" s="66">
        <v>2.95</v>
      </c>
      <c r="AS20" s="66">
        <v>3.21</v>
      </c>
      <c r="AT20" s="66">
        <v>3.71</v>
      </c>
      <c r="AU20" s="66">
        <v>4.1900000000000004</v>
      </c>
      <c r="AV20" s="66">
        <v>4.58</v>
      </c>
      <c r="AW20" s="66">
        <v>5.33</v>
      </c>
      <c r="AX20" s="66">
        <v>6.04</v>
      </c>
      <c r="AY20" s="66">
        <v>6.55</v>
      </c>
      <c r="AZ20" s="66">
        <v>7.39</v>
      </c>
      <c r="BA20" s="66">
        <v>8.6300000000000008</v>
      </c>
      <c r="BB20" s="66">
        <v>11.07</v>
      </c>
      <c r="BC20" s="66">
        <v>13.31</v>
      </c>
      <c r="BD20" s="66">
        <v>15.57</v>
      </c>
      <c r="BE20" s="66">
        <v>18.489999999999998</v>
      </c>
      <c r="BF20" s="66">
        <v>22.6</v>
      </c>
      <c r="BG20" s="66">
        <v>26.74</v>
      </c>
      <c r="BH20" s="66">
        <v>31.81</v>
      </c>
      <c r="BI20" s="66">
        <v>36.83</v>
      </c>
      <c r="BJ20" s="66">
        <v>41.22</v>
      </c>
      <c r="BK20" s="66">
        <v>43.33</v>
      </c>
      <c r="BL20" s="66">
        <v>43.17</v>
      </c>
      <c r="BM20" s="66">
        <v>41.66</v>
      </c>
      <c r="BN20" s="66">
        <v>37.6</v>
      </c>
      <c r="BO20" s="66">
        <v>33.47</v>
      </c>
      <c r="BP20" s="66">
        <v>27.17</v>
      </c>
      <c r="BQ20" s="66">
        <v>20.82</v>
      </c>
      <c r="BR20" s="66">
        <v>16.34</v>
      </c>
      <c r="BS20" s="66">
        <v>13.44</v>
      </c>
      <c r="BT20" s="66">
        <v>13.18</v>
      </c>
      <c r="BU20" s="66">
        <v>0.19463133898305099</v>
      </c>
      <c r="BV20" s="66">
        <v>-6.2233100503178003E-5</v>
      </c>
      <c r="BW20" s="66">
        <v>19.03</v>
      </c>
      <c r="BX20" s="66">
        <v>169.17</v>
      </c>
      <c r="BY20" s="66">
        <v>400.04</v>
      </c>
      <c r="BZ20" s="66">
        <v>569.21</v>
      </c>
      <c r="CA20" s="66">
        <v>31.76</v>
      </c>
      <c r="CB20" s="66">
        <v>97.48</v>
      </c>
      <c r="CC20" s="66">
        <v>218.45</v>
      </c>
      <c r="CD20" s="154">
        <v>16.7</v>
      </c>
      <c r="CE20" s="66">
        <v>13.54</v>
      </c>
      <c r="CF20" s="66">
        <v>11.45</v>
      </c>
      <c r="CG20" s="66">
        <v>9.93</v>
      </c>
      <c r="CH20" s="66">
        <v>9.14</v>
      </c>
      <c r="CI20" s="66">
        <v>8.9499999999999993</v>
      </c>
      <c r="CJ20" s="66">
        <v>8.58</v>
      </c>
      <c r="CK20" s="66">
        <v>7.94</v>
      </c>
      <c r="CL20" s="66">
        <v>7.82</v>
      </c>
      <c r="CM20" s="66">
        <v>7.52</v>
      </c>
      <c r="CN20" s="66">
        <v>6.91</v>
      </c>
      <c r="CO20" s="66">
        <v>6.6</v>
      </c>
      <c r="CP20" s="66">
        <v>6.54</v>
      </c>
      <c r="CQ20" s="66">
        <v>7.11</v>
      </c>
      <c r="CR20" s="66">
        <v>7.24</v>
      </c>
      <c r="CS20" s="66">
        <v>7.18</v>
      </c>
      <c r="CT20" s="66">
        <v>7.22</v>
      </c>
      <c r="CU20" s="66">
        <v>7.48</v>
      </c>
      <c r="CV20" s="66">
        <v>7.5</v>
      </c>
      <c r="CW20" s="66">
        <v>7.56</v>
      </c>
      <c r="CX20" s="66">
        <v>7.42</v>
      </c>
      <c r="CY20" s="66">
        <v>7.03</v>
      </c>
      <c r="CZ20" s="66">
        <v>6.27</v>
      </c>
      <c r="DA20" s="66">
        <v>5.29</v>
      </c>
      <c r="DB20" s="66">
        <v>4.33</v>
      </c>
      <c r="DC20" s="66">
        <v>3.31</v>
      </c>
      <c r="DD20" s="66">
        <v>2.5</v>
      </c>
      <c r="DE20" s="66">
        <v>1.72</v>
      </c>
      <c r="DF20" s="66">
        <v>1.1100000000000001</v>
      </c>
      <c r="DG20" s="66">
        <v>0.74</v>
      </c>
      <c r="DH20" s="66">
        <v>0.52</v>
      </c>
      <c r="DI20" s="76">
        <v>0.43</v>
      </c>
      <c r="DJ20" s="66">
        <v>213.55</v>
      </c>
      <c r="DK20" s="66">
        <v>14.88</v>
      </c>
      <c r="DL20" s="66">
        <v>32.78</v>
      </c>
      <c r="DM20" s="66">
        <v>68</v>
      </c>
      <c r="DN20" s="66" t="s">
        <v>248</v>
      </c>
      <c r="DO20" s="66" t="s">
        <v>248</v>
      </c>
      <c r="DQ20" s="76"/>
      <c r="DR20" s="76"/>
      <c r="DS20" s="76"/>
      <c r="DT20" s="77"/>
      <c r="DU20" s="77"/>
      <c r="DV20" s="77"/>
      <c r="DW20" s="77"/>
      <c r="DX20" s="77"/>
      <c r="DY20" s="77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66"/>
      <c r="FB20" s="76"/>
      <c r="FC20" s="116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53"/>
      <c r="GP20" s="137"/>
      <c r="GQ20" s="19"/>
      <c r="GR20" s="137"/>
      <c r="GS20" s="19"/>
      <c r="GT20" s="19"/>
    </row>
    <row r="21" spans="1:202">
      <c r="A21" s="149"/>
      <c r="B21" s="149"/>
      <c r="C21" s="149"/>
      <c r="D21" s="149"/>
      <c r="E21" s="149"/>
      <c r="F21" s="150"/>
      <c r="G21" s="149"/>
      <c r="H21" s="149"/>
      <c r="I21" s="149"/>
      <c r="J21" s="149">
        <v>30</v>
      </c>
      <c r="K21" s="148">
        <v>18.8</v>
      </c>
      <c r="L21" s="144">
        <v>4.12</v>
      </c>
      <c r="M21" s="145" t="s">
        <v>201</v>
      </c>
      <c r="N21" s="106"/>
      <c r="O21" s="66">
        <v>75.328947368420799</v>
      </c>
      <c r="P21" s="66">
        <v>55.921052631578817</v>
      </c>
      <c r="Q21" s="66">
        <v>19.407894736841982</v>
      </c>
      <c r="R21" s="68">
        <v>11.11111111111112</v>
      </c>
      <c r="S21" s="80">
        <v>8.333333333333238</v>
      </c>
      <c r="T21" s="138">
        <f t="shared" ref="T21:T31" si="0">R21-S21</f>
        <v>2.7777777777778816</v>
      </c>
      <c r="U21" s="76">
        <v>86.440058479531913</v>
      </c>
      <c r="V21" s="66">
        <v>64.254385964912061</v>
      </c>
      <c r="W21" s="76">
        <v>22.185672514619863</v>
      </c>
      <c r="X21" s="75"/>
      <c r="Y21" s="83"/>
      <c r="Z21" s="67">
        <v>13</v>
      </c>
      <c r="AA21" s="67">
        <v>20</v>
      </c>
      <c r="AB21" s="81">
        <v>53</v>
      </c>
      <c r="AC21" s="67">
        <v>13</v>
      </c>
      <c r="AD21" s="67">
        <v>23</v>
      </c>
      <c r="AE21" s="81">
        <v>2</v>
      </c>
      <c r="AF21" s="76">
        <v>4.1318461538461504</v>
      </c>
      <c r="AG21" s="76">
        <v>17.011076923076899</v>
      </c>
      <c r="AH21" s="76">
        <v>30.030769230769302</v>
      </c>
      <c r="AI21" s="76">
        <v>18.664461538461499</v>
      </c>
      <c r="AJ21" s="66">
        <v>29.080769230769199</v>
      </c>
      <c r="AK21" s="66">
        <v>39.300000000000097</v>
      </c>
      <c r="AL21" s="66">
        <v>19.5203076923077</v>
      </c>
      <c r="AM21" s="82">
        <v>130</v>
      </c>
      <c r="AN21" s="66">
        <v>4.1785365853658503</v>
      </c>
      <c r="AO21" s="66">
        <v>1.67</v>
      </c>
      <c r="AP21" s="66">
        <v>1.65</v>
      </c>
      <c r="AQ21" s="66">
        <v>1.71</v>
      </c>
      <c r="AR21" s="66">
        <v>1.82</v>
      </c>
      <c r="AS21" s="66">
        <v>2.02</v>
      </c>
      <c r="AT21" s="66">
        <v>2.3199999999999998</v>
      </c>
      <c r="AU21" s="66">
        <v>2.59</v>
      </c>
      <c r="AV21" s="66">
        <v>2.87</v>
      </c>
      <c r="AW21" s="66">
        <v>3.36</v>
      </c>
      <c r="AX21" s="66">
        <v>3.82</v>
      </c>
      <c r="AY21" s="66">
        <v>4.2</v>
      </c>
      <c r="AZ21" s="66">
        <v>4.75</v>
      </c>
      <c r="BA21" s="66">
        <v>5.58</v>
      </c>
      <c r="BB21" s="66">
        <v>7.19</v>
      </c>
      <c r="BC21" s="66">
        <v>8.57</v>
      </c>
      <c r="BD21" s="66">
        <v>9.9</v>
      </c>
      <c r="BE21" s="66">
        <v>11.53</v>
      </c>
      <c r="BF21" s="66">
        <v>13.79</v>
      </c>
      <c r="BG21" s="66">
        <v>15.86</v>
      </c>
      <c r="BH21" s="66">
        <v>18.21</v>
      </c>
      <c r="BI21" s="66">
        <v>20.05</v>
      </c>
      <c r="BJ21" s="66">
        <v>21.08</v>
      </c>
      <c r="BK21" s="66">
        <v>20.53</v>
      </c>
      <c r="BL21" s="66">
        <v>18.87</v>
      </c>
      <c r="BM21" s="66">
        <v>16.86</v>
      </c>
      <c r="BN21" s="66">
        <v>14.19</v>
      </c>
      <c r="BO21" s="66">
        <v>11.82</v>
      </c>
      <c r="BP21" s="66">
        <v>8.98</v>
      </c>
      <c r="BQ21" s="66">
        <v>6.22</v>
      </c>
      <c r="BR21" s="66">
        <v>4.47</v>
      </c>
      <c r="BS21" s="66">
        <v>3.61</v>
      </c>
      <c r="BT21" s="66">
        <v>3.72</v>
      </c>
      <c r="BU21" s="66">
        <v>0.32960419512195099</v>
      </c>
      <c r="BV21" s="66">
        <v>-6.0441179973323197E-5</v>
      </c>
      <c r="BW21" s="66">
        <v>19.079999999999998</v>
      </c>
      <c r="BX21" s="66">
        <v>105.19</v>
      </c>
      <c r="BY21" s="66">
        <v>168.6</v>
      </c>
      <c r="BZ21" s="66">
        <v>273.79000000000002</v>
      </c>
      <c r="CA21" s="66">
        <v>24.35</v>
      </c>
      <c r="CB21" s="66">
        <v>76.33</v>
      </c>
      <c r="CC21" s="66">
        <v>173.12</v>
      </c>
      <c r="CD21" s="154">
        <v>9.2100000000000009</v>
      </c>
      <c r="CE21" s="66">
        <v>7.72</v>
      </c>
      <c r="CF21" s="66">
        <v>6.79</v>
      </c>
      <c r="CG21" s="66">
        <v>6.11</v>
      </c>
      <c r="CH21" s="66">
        <v>5.75</v>
      </c>
      <c r="CI21" s="66">
        <v>5.59</v>
      </c>
      <c r="CJ21" s="66">
        <v>5.3</v>
      </c>
      <c r="CK21" s="66">
        <v>4.97</v>
      </c>
      <c r="CL21" s="66">
        <v>4.93</v>
      </c>
      <c r="CM21" s="66">
        <v>4.75</v>
      </c>
      <c r="CN21" s="66">
        <v>4.43</v>
      </c>
      <c r="CO21" s="66">
        <v>4.25</v>
      </c>
      <c r="CP21" s="66">
        <v>4.22</v>
      </c>
      <c r="CQ21" s="66">
        <v>4.6100000000000003</v>
      </c>
      <c r="CR21" s="66">
        <v>4.66</v>
      </c>
      <c r="CS21" s="66">
        <v>4.5599999999999996</v>
      </c>
      <c r="CT21" s="66">
        <v>4.5</v>
      </c>
      <c r="CU21" s="66">
        <v>4.5599999999999996</v>
      </c>
      <c r="CV21" s="66">
        <v>4.45</v>
      </c>
      <c r="CW21" s="66">
        <v>4.33</v>
      </c>
      <c r="CX21" s="66">
        <v>4.04</v>
      </c>
      <c r="CY21" s="66">
        <v>3.6</v>
      </c>
      <c r="CZ21" s="66">
        <v>2.97</v>
      </c>
      <c r="DA21" s="66">
        <v>2.31</v>
      </c>
      <c r="DB21" s="66">
        <v>1.75</v>
      </c>
      <c r="DC21" s="66">
        <v>1.25</v>
      </c>
      <c r="DD21" s="66">
        <v>0.88</v>
      </c>
      <c r="DE21" s="66">
        <v>0.56999999999999995</v>
      </c>
      <c r="DF21" s="66">
        <v>0.33</v>
      </c>
      <c r="DG21" s="66">
        <v>0.2</v>
      </c>
      <c r="DH21" s="66">
        <v>0.14000000000000001</v>
      </c>
      <c r="DI21" s="76">
        <v>0.12</v>
      </c>
      <c r="DJ21" s="66">
        <v>123.88</v>
      </c>
      <c r="DK21" s="66">
        <v>13.52</v>
      </c>
      <c r="DL21" s="66">
        <v>22.32</v>
      </c>
      <c r="DM21" s="66">
        <v>61</v>
      </c>
      <c r="DN21" s="66">
        <v>21.74</v>
      </c>
      <c r="DO21" s="66">
        <v>0.57999999999999996</v>
      </c>
      <c r="DQ21" s="76"/>
      <c r="DR21" s="76"/>
      <c r="DS21" s="76"/>
      <c r="DT21" s="77"/>
      <c r="DU21" s="77"/>
      <c r="DV21" s="77"/>
      <c r="DW21" s="77"/>
      <c r="DX21" s="77"/>
      <c r="DY21" s="77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66"/>
      <c r="FB21" s="76"/>
      <c r="FC21" s="116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53"/>
      <c r="GP21" s="137"/>
      <c r="GQ21" s="19"/>
      <c r="GR21" s="137"/>
      <c r="GS21" s="19"/>
      <c r="GT21" s="19"/>
    </row>
    <row r="22" spans="1:202">
      <c r="A22" s="149"/>
      <c r="B22" s="149"/>
      <c r="C22" s="149"/>
      <c r="D22" s="149"/>
      <c r="E22" s="149"/>
      <c r="F22" s="150"/>
      <c r="G22" s="152"/>
      <c r="H22" s="152"/>
      <c r="I22" s="149"/>
      <c r="J22" s="149">
        <v>30</v>
      </c>
      <c r="K22" s="148">
        <v>18.8</v>
      </c>
      <c r="L22" s="144">
        <v>2.29</v>
      </c>
      <c r="M22" s="145" t="s">
        <v>202</v>
      </c>
      <c r="N22" s="106" t="s">
        <v>214</v>
      </c>
      <c r="O22" s="66">
        <v>44.399999999999991</v>
      </c>
      <c r="P22" s="66">
        <v>37.199999999999903</v>
      </c>
      <c r="Q22" s="66">
        <v>7.2000000000000881</v>
      </c>
      <c r="R22" s="68">
        <v>4.6363636363633276</v>
      </c>
      <c r="S22" s="80">
        <v>2.6363636363635479</v>
      </c>
      <c r="T22" s="138">
        <f t="shared" si="0"/>
        <v>1.9999999999997797</v>
      </c>
      <c r="U22" s="76">
        <v>49.036363636363319</v>
      </c>
      <c r="V22" s="66">
        <v>39.836363636363451</v>
      </c>
      <c r="W22" s="76">
        <v>9.1999999999998678</v>
      </c>
      <c r="X22" s="75"/>
      <c r="Y22" s="83"/>
      <c r="Z22" s="67">
        <v>13</v>
      </c>
      <c r="AA22" s="67">
        <v>23</v>
      </c>
      <c r="AB22" s="81">
        <v>39</v>
      </c>
      <c r="AC22" s="67">
        <v>13</v>
      </c>
      <c r="AD22" s="67">
        <v>25</v>
      </c>
      <c r="AE22" s="81">
        <v>37</v>
      </c>
      <c r="AF22" s="76">
        <v>2.2811680672268899</v>
      </c>
      <c r="AG22" s="76">
        <v>17.02</v>
      </c>
      <c r="AH22" s="76">
        <v>30.002268907563</v>
      </c>
      <c r="AI22" s="76">
        <v>18.6452100840336</v>
      </c>
      <c r="AJ22" s="66">
        <v>17.4319327731092</v>
      </c>
      <c r="AK22" s="66">
        <v>39.300000000000097</v>
      </c>
      <c r="AL22" s="66">
        <v>19.500420168067201</v>
      </c>
      <c r="AM22" s="82">
        <v>119</v>
      </c>
      <c r="AN22" s="66">
        <v>2.2692753623188402</v>
      </c>
      <c r="AO22" s="66">
        <v>1.27</v>
      </c>
      <c r="AP22" s="66">
        <v>1.24</v>
      </c>
      <c r="AQ22" s="66">
        <v>1.26</v>
      </c>
      <c r="AR22" s="66">
        <v>1.32</v>
      </c>
      <c r="AS22" s="66">
        <v>1.46</v>
      </c>
      <c r="AT22" s="66">
        <v>1.7</v>
      </c>
      <c r="AU22" s="66">
        <v>1.94</v>
      </c>
      <c r="AV22" s="66">
        <v>2.17</v>
      </c>
      <c r="AW22" s="66">
        <v>2.5499999999999998</v>
      </c>
      <c r="AX22" s="66">
        <v>2.94</v>
      </c>
      <c r="AY22" s="66">
        <v>3.25</v>
      </c>
      <c r="AZ22" s="66">
        <v>3.67</v>
      </c>
      <c r="BA22" s="66">
        <v>4.29</v>
      </c>
      <c r="BB22" s="66">
        <v>5.46</v>
      </c>
      <c r="BC22" s="66">
        <v>6.4</v>
      </c>
      <c r="BD22" s="66">
        <v>7.22</v>
      </c>
      <c r="BE22" s="66">
        <v>8.1300000000000008</v>
      </c>
      <c r="BF22" s="66">
        <v>9.34</v>
      </c>
      <c r="BG22" s="66">
        <v>10.199999999999999</v>
      </c>
      <c r="BH22" s="66">
        <v>11</v>
      </c>
      <c r="BI22" s="66">
        <v>11.3</v>
      </c>
      <c r="BJ22" s="66">
        <v>11.02</v>
      </c>
      <c r="BK22" s="66">
        <v>9.94</v>
      </c>
      <c r="BL22" s="66">
        <v>8.41</v>
      </c>
      <c r="BM22" s="66">
        <v>7.01</v>
      </c>
      <c r="BN22" s="66">
        <v>5.59</v>
      </c>
      <c r="BO22" s="66">
        <v>4.5599999999999996</v>
      </c>
      <c r="BP22" s="66">
        <v>3.42</v>
      </c>
      <c r="BQ22" s="66">
        <v>2.33</v>
      </c>
      <c r="BR22" s="66">
        <v>1.73</v>
      </c>
      <c r="BS22" s="66">
        <v>1.6</v>
      </c>
      <c r="BT22" s="66">
        <v>2.1</v>
      </c>
      <c r="BU22" s="66">
        <v>0.43389731884057903</v>
      </c>
      <c r="BV22" s="66">
        <v>-5.89953436367754E-5</v>
      </c>
      <c r="BW22" s="66">
        <v>19.079999999999998</v>
      </c>
      <c r="BX22" s="66">
        <v>75.790000000000006</v>
      </c>
      <c r="BY22" s="66">
        <v>80</v>
      </c>
      <c r="BZ22" s="66">
        <v>155.79</v>
      </c>
      <c r="CA22" s="66">
        <v>18.260000000000002</v>
      </c>
      <c r="CB22" s="66">
        <v>59.96</v>
      </c>
      <c r="CC22" s="66">
        <v>143.66</v>
      </c>
      <c r="CD22" s="154">
        <v>7</v>
      </c>
      <c r="CE22" s="66">
        <v>5.79</v>
      </c>
      <c r="CF22" s="66">
        <v>4.99</v>
      </c>
      <c r="CG22" s="66">
        <v>4.42</v>
      </c>
      <c r="CH22" s="66">
        <v>4.1500000000000004</v>
      </c>
      <c r="CI22" s="66">
        <v>4.09</v>
      </c>
      <c r="CJ22" s="66">
        <v>3.96</v>
      </c>
      <c r="CK22" s="66">
        <v>3.76</v>
      </c>
      <c r="CL22" s="66">
        <v>3.75</v>
      </c>
      <c r="CM22" s="66">
        <v>3.65</v>
      </c>
      <c r="CN22" s="66">
        <v>3.43</v>
      </c>
      <c r="CO22" s="66">
        <v>3.28</v>
      </c>
      <c r="CP22" s="66">
        <v>3.25</v>
      </c>
      <c r="CQ22" s="66">
        <v>3.51</v>
      </c>
      <c r="CR22" s="66">
        <v>3.48</v>
      </c>
      <c r="CS22" s="66">
        <v>3.33</v>
      </c>
      <c r="CT22" s="66">
        <v>3.18</v>
      </c>
      <c r="CU22" s="66">
        <v>3.09</v>
      </c>
      <c r="CV22" s="66">
        <v>2.86</v>
      </c>
      <c r="CW22" s="66">
        <v>2.61</v>
      </c>
      <c r="CX22" s="66">
        <v>2.27</v>
      </c>
      <c r="CY22" s="66">
        <v>1.88</v>
      </c>
      <c r="CZ22" s="66">
        <v>1.44</v>
      </c>
      <c r="DA22" s="66">
        <v>1.03</v>
      </c>
      <c r="DB22" s="66">
        <v>0.73</v>
      </c>
      <c r="DC22" s="66">
        <v>0.49</v>
      </c>
      <c r="DD22" s="66">
        <v>0.34</v>
      </c>
      <c r="DE22" s="66">
        <v>0.22</v>
      </c>
      <c r="DF22" s="66">
        <v>0.12</v>
      </c>
      <c r="DG22" s="66">
        <v>0.08</v>
      </c>
      <c r="DH22" s="66">
        <v>0.06</v>
      </c>
      <c r="DI22" s="76">
        <v>7.0000000000000007E-2</v>
      </c>
      <c r="DJ22" s="66">
        <v>86.3</v>
      </c>
      <c r="DK22" s="66">
        <v>11.74</v>
      </c>
      <c r="DL22" s="66">
        <v>16.739999999999998</v>
      </c>
      <c r="DM22" s="66">
        <v>81</v>
      </c>
      <c r="DN22" s="66">
        <v>14.94</v>
      </c>
      <c r="DO22" s="66">
        <v>1.8</v>
      </c>
      <c r="DQ22" s="76"/>
      <c r="DR22" s="76"/>
      <c r="DS22" s="76"/>
      <c r="DT22" s="77"/>
      <c r="DU22" s="77"/>
      <c r="DV22" s="77"/>
      <c r="DW22" s="77"/>
      <c r="DX22" s="77"/>
      <c r="DY22" s="77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66"/>
      <c r="FB22" s="76"/>
      <c r="FC22" s="116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53">
        <f>AVERAGE('[1]Raw Data'!$S$76:$S$78)</f>
        <v>2.3005333333333335</v>
      </c>
      <c r="GP22" s="137">
        <f>STDEV('[1]Raw Data'!$S$76:$S$78)/SQRT(COUNT('[1]Raw Data'!$S$76:$S$78))</f>
        <v>8.9081467083663241E-2</v>
      </c>
      <c r="GQ22" s="19">
        <v>2.2549759751249101</v>
      </c>
      <c r="GR22" s="137">
        <v>3.3975075368663399E-2</v>
      </c>
      <c r="GS22" s="19">
        <v>0.7</v>
      </c>
      <c r="GT22" s="19">
        <v>1.0000000000000009E-2</v>
      </c>
    </row>
    <row r="23" spans="1:202">
      <c r="A23" s="149">
        <v>5596</v>
      </c>
      <c r="B23" s="149" t="s">
        <v>186</v>
      </c>
      <c r="C23" s="149">
        <v>10</v>
      </c>
      <c r="D23" s="149">
        <v>26</v>
      </c>
      <c r="E23" s="149">
        <v>2015</v>
      </c>
      <c r="F23" s="150">
        <v>1326</v>
      </c>
      <c r="G23" s="149" t="s">
        <v>187</v>
      </c>
      <c r="H23" s="149" t="s">
        <v>195</v>
      </c>
      <c r="I23" s="149"/>
      <c r="J23" s="149">
        <v>30</v>
      </c>
      <c r="K23" s="148">
        <v>18.899999999999999</v>
      </c>
      <c r="L23" s="144">
        <v>5.7</v>
      </c>
      <c r="M23" s="145" t="s">
        <v>203</v>
      </c>
      <c r="N23" s="106"/>
      <c r="O23" s="66">
        <v>109.99999999999982</v>
      </c>
      <c r="P23" s="66">
        <v>81.499999999999915</v>
      </c>
      <c r="Q23" s="66">
        <v>28.499999999999901</v>
      </c>
      <c r="R23" s="68">
        <v>23.818181818182019</v>
      </c>
      <c r="S23" s="80">
        <v>15.999999999999851</v>
      </c>
      <c r="T23" s="138">
        <f t="shared" si="0"/>
        <v>7.8181818181821683</v>
      </c>
      <c r="U23" s="76">
        <v>133.81818181818184</v>
      </c>
      <c r="V23" s="66">
        <v>97.499999999999773</v>
      </c>
      <c r="W23" s="76">
        <v>36.318181818182069</v>
      </c>
      <c r="X23" s="75"/>
      <c r="Y23" s="83"/>
      <c r="Z23" s="67">
        <v>13</v>
      </c>
      <c r="AA23" s="67">
        <v>28</v>
      </c>
      <c r="AB23" s="81">
        <v>22</v>
      </c>
      <c r="AC23" s="67">
        <v>13</v>
      </c>
      <c r="AD23" s="67">
        <v>33</v>
      </c>
      <c r="AE23" s="81">
        <v>20</v>
      </c>
      <c r="AF23" s="76">
        <v>5.70052508361203</v>
      </c>
      <c r="AG23" s="76">
        <v>17.020100334448198</v>
      </c>
      <c r="AH23" s="76">
        <v>29.958996655518298</v>
      </c>
      <c r="AI23" s="76">
        <v>18.615518394648799</v>
      </c>
      <c r="AJ23" s="66">
        <v>51.904013377926503</v>
      </c>
      <c r="AK23" s="66">
        <v>39.396321070233903</v>
      </c>
      <c r="AL23" s="66">
        <v>19.473879598662201</v>
      </c>
      <c r="AM23" s="82">
        <v>299</v>
      </c>
      <c r="AN23" s="66">
        <v>5.7958333333333103</v>
      </c>
      <c r="AO23" s="66">
        <v>3.35</v>
      </c>
      <c r="AP23" s="66">
        <v>3.13</v>
      </c>
      <c r="AQ23" s="66">
        <v>3.04</v>
      </c>
      <c r="AR23" s="66">
        <v>3.04</v>
      </c>
      <c r="AS23" s="66">
        <v>3.26</v>
      </c>
      <c r="AT23" s="66">
        <v>3.8</v>
      </c>
      <c r="AU23" s="66">
        <v>4.3600000000000003</v>
      </c>
      <c r="AV23" s="66">
        <v>4.7699999999999996</v>
      </c>
      <c r="AW23" s="66">
        <v>5.57</v>
      </c>
      <c r="AX23" s="66">
        <v>6.36</v>
      </c>
      <c r="AY23" s="66">
        <v>6.89</v>
      </c>
      <c r="AZ23" s="66">
        <v>7.78</v>
      </c>
      <c r="BA23" s="66">
        <v>9.09</v>
      </c>
      <c r="BB23" s="66">
        <v>11.68</v>
      </c>
      <c r="BC23" s="66">
        <v>14.09</v>
      </c>
      <c r="BD23" s="66">
        <v>16.53</v>
      </c>
      <c r="BE23" s="66">
        <v>19.63</v>
      </c>
      <c r="BF23" s="66">
        <v>24.02</v>
      </c>
      <c r="BG23" s="66">
        <v>28.34</v>
      </c>
      <c r="BH23" s="66">
        <v>33.42</v>
      </c>
      <c r="BI23" s="66">
        <v>38.07</v>
      </c>
      <c r="BJ23" s="66">
        <v>41.62</v>
      </c>
      <c r="BK23" s="66">
        <v>42.76</v>
      </c>
      <c r="BL23" s="66">
        <v>41.54</v>
      </c>
      <c r="BM23" s="66">
        <v>39.15</v>
      </c>
      <c r="BN23" s="66">
        <v>34.33</v>
      </c>
      <c r="BO23" s="66">
        <v>29.87</v>
      </c>
      <c r="BP23" s="66">
        <v>23.45</v>
      </c>
      <c r="BQ23" s="66">
        <v>17.329999999999998</v>
      </c>
      <c r="BR23" s="66">
        <v>13.24</v>
      </c>
      <c r="BS23" s="66">
        <v>11.33</v>
      </c>
      <c r="BT23" s="66">
        <v>11.97</v>
      </c>
      <c r="BU23" s="66">
        <v>0.19768612499999999</v>
      </c>
      <c r="BV23" s="66">
        <v>-6.20829264322917E-5</v>
      </c>
      <c r="BW23" s="66">
        <v>19.07</v>
      </c>
      <c r="BX23" s="66">
        <v>178.74</v>
      </c>
      <c r="BY23" s="66">
        <v>378.07</v>
      </c>
      <c r="BZ23" s="66">
        <v>556.80999999999995</v>
      </c>
      <c r="CA23" s="66">
        <v>29.74</v>
      </c>
      <c r="CB23" s="66">
        <v>90.59</v>
      </c>
      <c r="CC23" s="66">
        <v>203.85</v>
      </c>
      <c r="CD23" s="154">
        <v>18.52</v>
      </c>
      <c r="CE23" s="66">
        <v>14.67</v>
      </c>
      <c r="CF23" s="66">
        <v>12.07</v>
      </c>
      <c r="CG23" s="66">
        <v>10.220000000000001</v>
      </c>
      <c r="CH23" s="66">
        <v>9.3000000000000007</v>
      </c>
      <c r="CI23" s="66">
        <v>9.18</v>
      </c>
      <c r="CJ23" s="66">
        <v>8.92</v>
      </c>
      <c r="CK23" s="66">
        <v>8.27</v>
      </c>
      <c r="CL23" s="66">
        <v>8.18</v>
      </c>
      <c r="CM23" s="66">
        <v>7.92</v>
      </c>
      <c r="CN23" s="66">
        <v>7.27</v>
      </c>
      <c r="CO23" s="66">
        <v>6.95</v>
      </c>
      <c r="CP23" s="66">
        <v>6.88</v>
      </c>
      <c r="CQ23" s="66">
        <v>7.5</v>
      </c>
      <c r="CR23" s="66">
        <v>7.66</v>
      </c>
      <c r="CS23" s="66">
        <v>7.62</v>
      </c>
      <c r="CT23" s="66">
        <v>7.67</v>
      </c>
      <c r="CU23" s="66">
        <v>7.95</v>
      </c>
      <c r="CV23" s="66">
        <v>7.95</v>
      </c>
      <c r="CW23" s="66">
        <v>7.94</v>
      </c>
      <c r="CX23" s="66">
        <v>7.67</v>
      </c>
      <c r="CY23" s="66">
        <v>7.1</v>
      </c>
      <c r="CZ23" s="66">
        <v>6.18</v>
      </c>
      <c r="DA23" s="66">
        <v>5.09</v>
      </c>
      <c r="DB23" s="66">
        <v>4.07</v>
      </c>
      <c r="DC23" s="66">
        <v>3.02</v>
      </c>
      <c r="DD23" s="66">
        <v>2.23</v>
      </c>
      <c r="DE23" s="66">
        <v>1.48</v>
      </c>
      <c r="DF23" s="66">
        <v>0.93</v>
      </c>
      <c r="DG23" s="66">
        <v>0.6</v>
      </c>
      <c r="DH23" s="66">
        <v>0.44</v>
      </c>
      <c r="DI23" s="76">
        <v>0.39</v>
      </c>
      <c r="DJ23" s="66">
        <v>221.82</v>
      </c>
      <c r="DK23" s="66">
        <v>14.52</v>
      </c>
      <c r="DL23" s="66">
        <v>32.97</v>
      </c>
      <c r="DM23" s="66">
        <v>187</v>
      </c>
      <c r="DN23" s="66" t="s">
        <v>248</v>
      </c>
      <c r="DO23" s="66" t="s">
        <v>248</v>
      </c>
      <c r="DQ23" s="76"/>
      <c r="DR23" s="76"/>
      <c r="DS23" s="76"/>
      <c r="DT23" s="77"/>
      <c r="DU23" s="77"/>
      <c r="DV23" s="77"/>
      <c r="DW23" s="77"/>
      <c r="DX23" s="77"/>
      <c r="DY23" s="77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66"/>
      <c r="FB23" s="76"/>
      <c r="FC23" s="116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53"/>
      <c r="GP23" s="137"/>
      <c r="GQ23" s="19"/>
      <c r="GR23" s="137"/>
      <c r="GS23" s="19"/>
      <c r="GT23" s="19"/>
    </row>
    <row r="24" spans="1:202">
      <c r="A24" s="149">
        <v>5597</v>
      </c>
      <c r="B24" s="149" t="s">
        <v>175</v>
      </c>
      <c r="C24" s="149">
        <v>10</v>
      </c>
      <c r="D24" s="149">
        <v>26</v>
      </c>
      <c r="E24" s="149">
        <v>2015</v>
      </c>
      <c r="F24" s="150">
        <v>1401</v>
      </c>
      <c r="G24" s="149" t="s">
        <v>204</v>
      </c>
      <c r="H24" s="149" t="s">
        <v>195</v>
      </c>
      <c r="I24" s="149"/>
      <c r="J24" s="149">
        <v>30</v>
      </c>
      <c r="K24" s="148">
        <v>18.5</v>
      </c>
      <c r="L24" s="144">
        <v>5.57</v>
      </c>
      <c r="M24" s="145" t="s">
        <v>205</v>
      </c>
      <c r="N24" s="106"/>
      <c r="O24" s="85">
        <v>107.9999999999999</v>
      </c>
      <c r="P24" s="85">
        <v>89.499999999999986</v>
      </c>
      <c r="Q24" s="66">
        <v>18.499999999999915</v>
      </c>
      <c r="R24" s="68">
        <v>26.132075471698375</v>
      </c>
      <c r="S24" s="87">
        <v>17.26415094339621</v>
      </c>
      <c r="T24" s="138">
        <f t="shared" si="0"/>
        <v>8.867924528302165</v>
      </c>
      <c r="U24" s="76">
        <v>134.13207547169827</v>
      </c>
      <c r="V24" s="66">
        <v>106.7641509433962</v>
      </c>
      <c r="W24" s="76">
        <v>27.36792452830208</v>
      </c>
      <c r="X24" s="140"/>
      <c r="Y24" s="103"/>
      <c r="Z24" s="67">
        <v>14</v>
      </c>
      <c r="AA24" s="67">
        <v>17</v>
      </c>
      <c r="AB24" s="81">
        <v>55</v>
      </c>
      <c r="AC24" s="67">
        <v>14</v>
      </c>
      <c r="AD24" s="67">
        <v>20</v>
      </c>
      <c r="AE24" s="81">
        <v>14</v>
      </c>
      <c r="AF24" s="76">
        <v>5.5642428571428697</v>
      </c>
      <c r="AG24" s="76">
        <v>17.037214285714299</v>
      </c>
      <c r="AH24" s="76">
        <v>29.358357142857098</v>
      </c>
      <c r="AI24" s="76">
        <v>18.206357142857101</v>
      </c>
      <c r="AJ24" s="66">
        <v>36.017857142857103</v>
      </c>
      <c r="AK24" s="66">
        <v>40.189285714285603</v>
      </c>
      <c r="AL24" s="66">
        <v>19.0822857142857</v>
      </c>
      <c r="AM24" s="82">
        <v>140</v>
      </c>
      <c r="AN24" s="66">
        <v>5.6549999999999896</v>
      </c>
      <c r="AO24" s="66">
        <v>1.5</v>
      </c>
      <c r="AP24" s="66">
        <v>1.54</v>
      </c>
      <c r="AQ24" s="66">
        <v>1.69</v>
      </c>
      <c r="AR24" s="66">
        <v>1.88</v>
      </c>
      <c r="AS24" s="66">
        <v>2.12</v>
      </c>
      <c r="AT24" s="66">
        <v>2.36</v>
      </c>
      <c r="AU24" s="66">
        <v>2.5499999999999998</v>
      </c>
      <c r="AV24" s="66">
        <v>2.78</v>
      </c>
      <c r="AW24" s="66">
        <v>3.17</v>
      </c>
      <c r="AX24" s="66">
        <v>3.5</v>
      </c>
      <c r="AY24" s="66">
        <v>3.79</v>
      </c>
      <c r="AZ24" s="66">
        <v>4.17</v>
      </c>
      <c r="BA24" s="66">
        <v>4.7699999999999996</v>
      </c>
      <c r="BB24" s="66">
        <v>5.98</v>
      </c>
      <c r="BC24" s="66">
        <v>7.05</v>
      </c>
      <c r="BD24" s="66">
        <v>8.23</v>
      </c>
      <c r="BE24" s="66">
        <v>9.89</v>
      </c>
      <c r="BF24" s="66">
        <v>12.33</v>
      </c>
      <c r="BG24" s="66">
        <v>15.02</v>
      </c>
      <c r="BH24" s="66">
        <v>18.690000000000001</v>
      </c>
      <c r="BI24" s="66">
        <v>22.92</v>
      </c>
      <c r="BJ24" s="66">
        <v>27.6</v>
      </c>
      <c r="BK24" s="66">
        <v>31.52</v>
      </c>
      <c r="BL24" s="66">
        <v>34.130000000000003</v>
      </c>
      <c r="BM24" s="66">
        <v>35.53</v>
      </c>
      <c r="BN24" s="66">
        <v>34.19</v>
      </c>
      <c r="BO24" s="66">
        <v>31.64</v>
      </c>
      <c r="BP24" s="66">
        <v>26.43</v>
      </c>
      <c r="BQ24" s="66">
        <v>21.37</v>
      </c>
      <c r="BR24" s="66">
        <v>17.66</v>
      </c>
      <c r="BS24" s="66">
        <v>15.31</v>
      </c>
      <c r="BT24" s="66">
        <v>15.16</v>
      </c>
      <c r="BU24" s="66">
        <v>0.30083209302325598</v>
      </c>
      <c r="BV24" s="66">
        <v>-5.8241733284883701E-5</v>
      </c>
      <c r="BW24" s="66">
        <v>19.079999999999998</v>
      </c>
      <c r="BX24" s="66">
        <v>94.33</v>
      </c>
      <c r="BY24" s="66">
        <v>332.13</v>
      </c>
      <c r="BZ24" s="66">
        <v>426.46</v>
      </c>
      <c r="CA24" s="66">
        <v>42.43</v>
      </c>
      <c r="CB24" s="66">
        <v>123.42</v>
      </c>
      <c r="CC24" s="66">
        <v>261.39999999999998</v>
      </c>
      <c r="CD24" s="154">
        <v>8.2799999999999994</v>
      </c>
      <c r="CE24" s="66">
        <v>7.22</v>
      </c>
      <c r="CF24" s="66">
        <v>6.69</v>
      </c>
      <c r="CG24" s="66">
        <v>6.33</v>
      </c>
      <c r="CH24" s="66">
        <v>6.04</v>
      </c>
      <c r="CI24" s="66">
        <v>5.7</v>
      </c>
      <c r="CJ24" s="66">
        <v>5.22</v>
      </c>
      <c r="CK24" s="66">
        <v>4.8099999999999996</v>
      </c>
      <c r="CL24" s="66">
        <v>4.66</v>
      </c>
      <c r="CM24" s="66">
        <v>4.3600000000000003</v>
      </c>
      <c r="CN24" s="66">
        <v>4</v>
      </c>
      <c r="CO24" s="66">
        <v>3.73</v>
      </c>
      <c r="CP24" s="66">
        <v>3.61</v>
      </c>
      <c r="CQ24" s="66">
        <v>3.84</v>
      </c>
      <c r="CR24" s="66">
        <v>3.83</v>
      </c>
      <c r="CS24" s="66">
        <v>3.79</v>
      </c>
      <c r="CT24" s="66">
        <v>3.86</v>
      </c>
      <c r="CU24" s="66">
        <v>4.08</v>
      </c>
      <c r="CV24" s="66">
        <v>4.21</v>
      </c>
      <c r="CW24" s="66">
        <v>4.4400000000000004</v>
      </c>
      <c r="CX24" s="66">
        <v>4.62</v>
      </c>
      <c r="CY24" s="66">
        <v>4.71</v>
      </c>
      <c r="CZ24" s="66">
        <v>4.5599999999999996</v>
      </c>
      <c r="DA24" s="66">
        <v>4.18</v>
      </c>
      <c r="DB24" s="66">
        <v>3.69</v>
      </c>
      <c r="DC24" s="66">
        <v>3.01</v>
      </c>
      <c r="DD24" s="66">
        <v>2.36</v>
      </c>
      <c r="DE24" s="66">
        <v>1.67</v>
      </c>
      <c r="DF24" s="66">
        <v>1.1399999999999999</v>
      </c>
      <c r="DG24" s="66">
        <v>0.8</v>
      </c>
      <c r="DH24" s="66">
        <v>0.59</v>
      </c>
      <c r="DI24" s="76">
        <v>0.49</v>
      </c>
      <c r="DJ24" s="66">
        <v>130.53</v>
      </c>
      <c r="DK24" s="66">
        <v>16.899999999999999</v>
      </c>
      <c r="DL24" s="66">
        <v>24.14</v>
      </c>
      <c r="DM24" s="66">
        <v>84</v>
      </c>
      <c r="DN24" s="66">
        <v>23.13</v>
      </c>
      <c r="DO24" s="66">
        <v>1.02</v>
      </c>
      <c r="DQ24" s="76"/>
      <c r="DR24" s="76"/>
      <c r="DS24" s="76"/>
      <c r="DT24" s="77"/>
      <c r="DU24" s="77"/>
      <c r="DV24" s="77"/>
      <c r="DW24" s="77"/>
      <c r="DX24" s="77"/>
      <c r="DY24" s="77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66"/>
      <c r="FB24" s="76"/>
      <c r="FC24" s="116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53"/>
      <c r="GP24" s="137"/>
      <c r="GQ24" s="19"/>
      <c r="GR24" s="137"/>
      <c r="GS24" s="19"/>
      <c r="GT24" s="19"/>
    </row>
    <row r="25" spans="1:202">
      <c r="A25" s="149"/>
      <c r="B25" s="149"/>
      <c r="C25" s="149"/>
      <c r="D25" s="149"/>
      <c r="E25" s="149"/>
      <c r="F25" s="150"/>
      <c r="G25" s="152"/>
      <c r="H25" s="152"/>
      <c r="I25" s="149"/>
      <c r="J25" s="149">
        <v>30</v>
      </c>
      <c r="K25" s="148">
        <v>18.5</v>
      </c>
      <c r="L25" s="144">
        <v>3.69</v>
      </c>
      <c r="M25" s="145" t="s">
        <v>206</v>
      </c>
      <c r="N25" s="106"/>
      <c r="O25" s="66">
        <v>52.499999999999908</v>
      </c>
      <c r="P25" s="66">
        <v>39.249999999999979</v>
      </c>
      <c r="Q25" s="66">
        <v>13.249999999999929</v>
      </c>
      <c r="R25" s="68">
        <v>11.696428571428671</v>
      </c>
      <c r="S25" s="80">
        <v>7.4107142857144597</v>
      </c>
      <c r="T25" s="138">
        <f t="shared" si="0"/>
        <v>4.285714285714211</v>
      </c>
      <c r="U25" s="76">
        <v>64.196428571428584</v>
      </c>
      <c r="V25" s="66">
        <v>46.660714285714441</v>
      </c>
      <c r="W25" s="76">
        <v>17.535714285714139</v>
      </c>
      <c r="X25" s="75"/>
      <c r="Y25" s="83"/>
      <c r="Z25" s="67">
        <v>14</v>
      </c>
      <c r="AA25" s="67">
        <v>21</v>
      </c>
      <c r="AB25" s="81">
        <v>4</v>
      </c>
      <c r="AC25" s="67">
        <v>14</v>
      </c>
      <c r="AD25" s="67">
        <v>22</v>
      </c>
      <c r="AE25" s="81">
        <v>3</v>
      </c>
      <c r="AF25" s="76">
        <v>3.7152500000000002</v>
      </c>
      <c r="AG25" s="76">
        <v>17.03</v>
      </c>
      <c r="AH25" s="76">
        <v>29.294499999999999</v>
      </c>
      <c r="AI25" s="76">
        <v>18.162666666666698</v>
      </c>
      <c r="AJ25" s="66">
        <v>18.89</v>
      </c>
      <c r="AK25" s="66">
        <v>40.2916666666667</v>
      </c>
      <c r="AL25" s="66">
        <v>19.0393333333333</v>
      </c>
      <c r="AM25" s="82">
        <v>60</v>
      </c>
      <c r="AN25" s="66">
        <v>3.73</v>
      </c>
      <c r="AO25" s="66">
        <v>1.1599999999999999</v>
      </c>
      <c r="AP25" s="66">
        <v>1.1499999999999999</v>
      </c>
      <c r="AQ25" s="66">
        <v>1.2</v>
      </c>
      <c r="AR25" s="66">
        <v>1.28</v>
      </c>
      <c r="AS25" s="66">
        <v>1.41</v>
      </c>
      <c r="AT25" s="66">
        <v>1.61</v>
      </c>
      <c r="AU25" s="66">
        <v>1.79</v>
      </c>
      <c r="AV25" s="66">
        <v>1.97</v>
      </c>
      <c r="AW25" s="66">
        <v>2.27</v>
      </c>
      <c r="AX25" s="66">
        <v>2.5499999999999998</v>
      </c>
      <c r="AY25" s="66">
        <v>2.78</v>
      </c>
      <c r="AZ25" s="66">
        <v>3.09</v>
      </c>
      <c r="BA25" s="66">
        <v>3.55</v>
      </c>
      <c r="BB25" s="66">
        <v>4.45</v>
      </c>
      <c r="BC25" s="66">
        <v>5.21</v>
      </c>
      <c r="BD25" s="66">
        <v>5.98</v>
      </c>
      <c r="BE25" s="66">
        <v>6.98</v>
      </c>
      <c r="BF25" s="66">
        <v>8.3800000000000008</v>
      </c>
      <c r="BG25" s="66">
        <v>9.68</v>
      </c>
      <c r="BH25" s="66">
        <v>11.23</v>
      </c>
      <c r="BI25" s="66">
        <v>12.65</v>
      </c>
      <c r="BJ25" s="66">
        <v>13.81</v>
      </c>
      <c r="BK25" s="66">
        <v>14.23</v>
      </c>
      <c r="BL25" s="66">
        <v>13.91</v>
      </c>
      <c r="BM25" s="66">
        <v>13.28</v>
      </c>
      <c r="BN25" s="66">
        <v>11.96</v>
      </c>
      <c r="BO25" s="66">
        <v>10.76</v>
      </c>
      <c r="BP25" s="66">
        <v>8.89</v>
      </c>
      <c r="BQ25" s="66">
        <v>6.93</v>
      </c>
      <c r="BR25" s="66">
        <v>5.54</v>
      </c>
      <c r="BS25" s="66">
        <v>4.91</v>
      </c>
      <c r="BT25" s="66">
        <v>5.08</v>
      </c>
      <c r="BU25" s="66">
        <v>0.43936799999999998</v>
      </c>
      <c r="BV25" s="66">
        <v>-6.4529418945312501E-5</v>
      </c>
      <c r="BW25" s="66">
        <v>19.079999999999998</v>
      </c>
      <c r="BX25" s="66">
        <v>66.489999999999995</v>
      </c>
      <c r="BY25" s="66">
        <v>133.19</v>
      </c>
      <c r="BZ25" s="66">
        <v>199.68</v>
      </c>
      <c r="CA25" s="66">
        <v>26.91</v>
      </c>
      <c r="CB25" s="66">
        <v>90.49</v>
      </c>
      <c r="CC25" s="66">
        <v>213.51</v>
      </c>
      <c r="CD25" s="154">
        <v>6.38</v>
      </c>
      <c r="CE25" s="66">
        <v>5.38</v>
      </c>
      <c r="CF25" s="66">
        <v>4.75</v>
      </c>
      <c r="CG25" s="66">
        <v>4.3</v>
      </c>
      <c r="CH25" s="66">
        <v>4.03</v>
      </c>
      <c r="CI25" s="66">
        <v>3.88</v>
      </c>
      <c r="CJ25" s="66">
        <v>3.66</v>
      </c>
      <c r="CK25" s="66">
        <v>3.41</v>
      </c>
      <c r="CL25" s="66">
        <v>3.34</v>
      </c>
      <c r="CM25" s="66">
        <v>3.17</v>
      </c>
      <c r="CN25" s="66">
        <v>2.94</v>
      </c>
      <c r="CO25" s="66">
        <v>2.76</v>
      </c>
      <c r="CP25" s="66">
        <v>2.69</v>
      </c>
      <c r="CQ25" s="66">
        <v>2.86</v>
      </c>
      <c r="CR25" s="66">
        <v>2.83</v>
      </c>
      <c r="CS25" s="66">
        <v>2.76</v>
      </c>
      <c r="CT25" s="66">
        <v>2.73</v>
      </c>
      <c r="CU25" s="66">
        <v>2.77</v>
      </c>
      <c r="CV25" s="66">
        <v>2.71</v>
      </c>
      <c r="CW25" s="66">
        <v>2.67</v>
      </c>
      <c r="CX25" s="66">
        <v>2.5499999999999998</v>
      </c>
      <c r="CY25" s="66">
        <v>2.36</v>
      </c>
      <c r="CZ25" s="66">
        <v>2.06</v>
      </c>
      <c r="DA25" s="66">
        <v>1.7</v>
      </c>
      <c r="DB25" s="66">
        <v>1.38</v>
      </c>
      <c r="DC25" s="66">
        <v>1.05</v>
      </c>
      <c r="DD25" s="66">
        <v>0.8</v>
      </c>
      <c r="DE25" s="66">
        <v>0.56000000000000005</v>
      </c>
      <c r="DF25" s="66">
        <v>0.37</v>
      </c>
      <c r="DG25" s="66">
        <v>0.25</v>
      </c>
      <c r="DH25" s="66">
        <v>0.19</v>
      </c>
      <c r="DI25" s="76">
        <v>0.17</v>
      </c>
      <c r="DJ25" s="66">
        <v>83.46</v>
      </c>
      <c r="DK25" s="66">
        <v>12.75</v>
      </c>
      <c r="DL25" s="66">
        <v>16.760000000000002</v>
      </c>
      <c r="DM25" s="66">
        <v>55</v>
      </c>
      <c r="DN25" s="66">
        <v>14.54</v>
      </c>
      <c r="DO25" s="66">
        <v>2.2200000000000002</v>
      </c>
      <c r="DQ25" s="76"/>
      <c r="DR25" s="76"/>
      <c r="DS25" s="76"/>
      <c r="DT25" s="77"/>
      <c r="DU25" s="77"/>
      <c r="DV25" s="77"/>
      <c r="DW25" s="77"/>
      <c r="DX25" s="77"/>
      <c r="DY25" s="77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66"/>
      <c r="FB25" s="76"/>
      <c r="FC25" s="116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53"/>
      <c r="GP25" s="137"/>
      <c r="GQ25" s="19"/>
      <c r="GR25" s="137"/>
      <c r="GS25" s="19"/>
      <c r="GT25" s="19"/>
    </row>
    <row r="26" spans="1:202">
      <c r="A26" s="149"/>
      <c r="B26" s="149"/>
      <c r="C26" s="149"/>
      <c r="D26" s="149"/>
      <c r="E26" s="149"/>
      <c r="F26" s="150"/>
      <c r="G26" s="149"/>
      <c r="H26" s="149"/>
      <c r="I26" s="149"/>
      <c r="J26" s="149">
        <v>30</v>
      </c>
      <c r="K26" s="148">
        <v>18.5</v>
      </c>
      <c r="L26" s="144">
        <v>1.49</v>
      </c>
      <c r="M26" s="145" t="s">
        <v>207</v>
      </c>
      <c r="N26" s="106" t="s">
        <v>214</v>
      </c>
      <c r="O26" s="66">
        <v>44.749999999999922</v>
      </c>
      <c r="P26" s="66">
        <v>38.250000000000085</v>
      </c>
      <c r="Q26" s="66">
        <v>6.4999999999998366</v>
      </c>
      <c r="R26" s="68">
        <v>5.1818181818178122</v>
      </c>
      <c r="S26" s="80">
        <v>2.9090909090909922</v>
      </c>
      <c r="T26" s="138">
        <f t="shared" si="0"/>
        <v>2.27272727272682</v>
      </c>
      <c r="U26" s="76">
        <v>49.931818181817732</v>
      </c>
      <c r="V26" s="66">
        <v>41.159090909091077</v>
      </c>
      <c r="W26" s="76">
        <v>8.772727272726657</v>
      </c>
      <c r="X26" s="75"/>
      <c r="Y26" s="83"/>
      <c r="Z26" s="67">
        <v>14</v>
      </c>
      <c r="AA26" s="67">
        <v>23</v>
      </c>
      <c r="AB26" s="81">
        <v>8</v>
      </c>
      <c r="AC26" s="67">
        <v>14</v>
      </c>
      <c r="AD26" s="67">
        <v>24</v>
      </c>
      <c r="AE26" s="81">
        <v>42</v>
      </c>
      <c r="AF26" s="76">
        <v>1.4785999999999999</v>
      </c>
      <c r="AG26" s="76">
        <v>17.03</v>
      </c>
      <c r="AH26" s="76">
        <v>29.221052631578999</v>
      </c>
      <c r="AI26" s="76">
        <v>18.1146315789473</v>
      </c>
      <c r="AJ26" s="66">
        <v>13.6884210526316</v>
      </c>
      <c r="AK26" s="66">
        <v>40.3884210526316</v>
      </c>
      <c r="AL26" s="66">
        <v>18.994210526315801</v>
      </c>
      <c r="AM26" s="82">
        <v>95</v>
      </c>
      <c r="AN26" s="66">
        <v>1.47245614035088</v>
      </c>
      <c r="AO26" s="66">
        <v>1.1000000000000001</v>
      </c>
      <c r="AP26" s="66">
        <v>1.05</v>
      </c>
      <c r="AQ26" s="66">
        <v>1.04</v>
      </c>
      <c r="AR26" s="66">
        <v>1.06</v>
      </c>
      <c r="AS26" s="66">
        <v>1.1499999999999999</v>
      </c>
      <c r="AT26" s="66">
        <v>1.34</v>
      </c>
      <c r="AU26" s="66">
        <v>1.54</v>
      </c>
      <c r="AV26" s="66">
        <v>1.69</v>
      </c>
      <c r="AW26" s="66">
        <v>1.96</v>
      </c>
      <c r="AX26" s="66">
        <v>2.2200000000000002</v>
      </c>
      <c r="AY26" s="66">
        <v>2.4</v>
      </c>
      <c r="AZ26" s="66">
        <v>2.67</v>
      </c>
      <c r="BA26" s="66">
        <v>3.04</v>
      </c>
      <c r="BB26" s="66">
        <v>3.74</v>
      </c>
      <c r="BC26" s="66">
        <v>4.32</v>
      </c>
      <c r="BD26" s="66">
        <v>4.8600000000000003</v>
      </c>
      <c r="BE26" s="66">
        <v>5.55</v>
      </c>
      <c r="BF26" s="66">
        <v>6.5</v>
      </c>
      <c r="BG26" s="66">
        <v>7.31</v>
      </c>
      <c r="BH26" s="66">
        <v>8.24</v>
      </c>
      <c r="BI26" s="66">
        <v>9.01</v>
      </c>
      <c r="BJ26" s="66">
        <v>9.48</v>
      </c>
      <c r="BK26" s="66">
        <v>9.39</v>
      </c>
      <c r="BL26" s="66">
        <v>8.75</v>
      </c>
      <c r="BM26" s="66">
        <v>8.0399999999999991</v>
      </c>
      <c r="BN26" s="66">
        <v>7.02</v>
      </c>
      <c r="BO26" s="66">
        <v>6.17</v>
      </c>
      <c r="BP26" s="66">
        <v>4.9800000000000004</v>
      </c>
      <c r="BQ26" s="66">
        <v>3.73</v>
      </c>
      <c r="BR26" s="66">
        <v>2.86</v>
      </c>
      <c r="BS26" s="66">
        <v>2.48</v>
      </c>
      <c r="BT26" s="66">
        <v>2.56</v>
      </c>
      <c r="BU26" s="66">
        <v>0.49666850877192997</v>
      </c>
      <c r="BV26" s="66">
        <v>-5.9013500548245599E-5</v>
      </c>
      <c r="BW26" s="66">
        <v>19.079999999999998</v>
      </c>
      <c r="BX26" s="66">
        <v>54.55</v>
      </c>
      <c r="BY26" s="66">
        <v>82.71</v>
      </c>
      <c r="BZ26" s="66">
        <v>137.26</v>
      </c>
      <c r="CA26" s="66">
        <v>20.95</v>
      </c>
      <c r="CB26" s="66">
        <v>75.67</v>
      </c>
      <c r="CC26" s="66">
        <v>185.74</v>
      </c>
      <c r="CD26" s="154">
        <v>6.07</v>
      </c>
      <c r="CE26" s="66">
        <v>4.92</v>
      </c>
      <c r="CF26" s="66">
        <v>4.13</v>
      </c>
      <c r="CG26" s="66">
        <v>3.57</v>
      </c>
      <c r="CH26" s="66">
        <v>3.29</v>
      </c>
      <c r="CI26" s="66">
        <v>3.24</v>
      </c>
      <c r="CJ26" s="66">
        <v>3.14</v>
      </c>
      <c r="CK26" s="66">
        <v>2.93</v>
      </c>
      <c r="CL26" s="66">
        <v>2.88</v>
      </c>
      <c r="CM26" s="66">
        <v>2.76</v>
      </c>
      <c r="CN26" s="66">
        <v>2.5299999999999998</v>
      </c>
      <c r="CO26" s="66">
        <v>2.39</v>
      </c>
      <c r="CP26" s="66">
        <v>2.2999999999999998</v>
      </c>
      <c r="CQ26" s="66">
        <v>2.4</v>
      </c>
      <c r="CR26" s="66">
        <v>2.35</v>
      </c>
      <c r="CS26" s="66">
        <v>2.2400000000000002</v>
      </c>
      <c r="CT26" s="66">
        <v>2.17</v>
      </c>
      <c r="CU26" s="66">
        <v>2.15</v>
      </c>
      <c r="CV26" s="66">
        <v>2.0499999999999998</v>
      </c>
      <c r="CW26" s="66">
        <v>1.96</v>
      </c>
      <c r="CX26" s="66">
        <v>1.81</v>
      </c>
      <c r="CY26" s="66">
        <v>1.62</v>
      </c>
      <c r="CZ26" s="66">
        <v>1.36</v>
      </c>
      <c r="DA26" s="66">
        <v>1.07</v>
      </c>
      <c r="DB26" s="66">
        <v>0.83</v>
      </c>
      <c r="DC26" s="66">
        <v>0.62</v>
      </c>
      <c r="DD26" s="66">
        <v>0.46</v>
      </c>
      <c r="DE26" s="66">
        <v>0.31</v>
      </c>
      <c r="DF26" s="66">
        <v>0.2</v>
      </c>
      <c r="DG26" s="66">
        <v>0.13</v>
      </c>
      <c r="DH26" s="66">
        <v>0.1</v>
      </c>
      <c r="DI26" s="76">
        <v>0.08</v>
      </c>
      <c r="DJ26" s="66">
        <v>68.069999999999993</v>
      </c>
      <c r="DK26" s="66">
        <v>11.02</v>
      </c>
      <c r="DL26" s="66">
        <v>13.99</v>
      </c>
      <c r="DM26" s="66">
        <v>43</v>
      </c>
      <c r="DN26" s="66">
        <v>11.69</v>
      </c>
      <c r="DO26" s="66">
        <v>2.31</v>
      </c>
      <c r="DQ26" s="76"/>
      <c r="DR26" s="76"/>
      <c r="DS26" s="76"/>
      <c r="DT26" s="77"/>
      <c r="DU26" s="77"/>
      <c r="DV26" s="77"/>
      <c r="DW26" s="77"/>
      <c r="DX26" s="77"/>
      <c r="DY26" s="77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66"/>
      <c r="FB26" s="76"/>
      <c r="FC26" s="116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55">
        <f>AVERAGE('[1]Raw Data'!$S$100:$S$102)</f>
        <v>2.0933666666666668</v>
      </c>
      <c r="GP26" s="156">
        <f>STDEV('[1]Raw Data'!$S$100:$S$102)/SQRT(COUNT('[1]Raw Data'!$S$100:$S$102))</f>
        <v>6.4383391578194407E-2</v>
      </c>
      <c r="GQ26" s="19">
        <v>2.5038602849022999</v>
      </c>
      <c r="GR26" s="137">
        <v>6.3669680970684706E-2</v>
      </c>
      <c r="GS26" s="19">
        <v>0.745</v>
      </c>
      <c r="GT26" s="19">
        <v>4.5000000000000047E-2</v>
      </c>
    </row>
    <row r="27" spans="1:202">
      <c r="A27" s="149">
        <v>5598</v>
      </c>
      <c r="B27" s="149" t="s">
        <v>186</v>
      </c>
      <c r="C27" s="149">
        <v>10</v>
      </c>
      <c r="D27" s="149">
        <v>26</v>
      </c>
      <c r="E27" s="149">
        <v>2015</v>
      </c>
      <c r="F27" s="150">
        <v>1426</v>
      </c>
      <c r="G27" s="149" t="s">
        <v>204</v>
      </c>
      <c r="H27" s="149" t="s">
        <v>195</v>
      </c>
      <c r="I27" s="149"/>
      <c r="J27" s="149">
        <v>30</v>
      </c>
      <c r="K27" s="148">
        <v>18.2</v>
      </c>
      <c r="L27" s="144">
        <v>5.57</v>
      </c>
      <c r="M27" s="145" t="s">
        <v>208</v>
      </c>
      <c r="N27" s="106"/>
      <c r="O27" s="66">
        <v>107.50000000000009</v>
      </c>
      <c r="P27" s="66">
        <v>89.250000000000014</v>
      </c>
      <c r="Q27" s="66">
        <v>18.250000000000071</v>
      </c>
      <c r="R27" s="68">
        <v>20.545454545454298</v>
      </c>
      <c r="S27" s="80">
        <v>14.363636363636395</v>
      </c>
      <c r="T27" s="138">
        <f t="shared" si="0"/>
        <v>6.1818181818179028</v>
      </c>
      <c r="U27" s="76">
        <v>128.04545454545439</v>
      </c>
      <c r="V27" s="66">
        <v>103.6136363636364</v>
      </c>
      <c r="W27" s="76">
        <v>24.431818181817974</v>
      </c>
      <c r="X27" s="75"/>
      <c r="Y27" s="83"/>
      <c r="Z27" s="67">
        <v>14</v>
      </c>
      <c r="AA27" s="67">
        <v>27</v>
      </c>
      <c r="AB27" s="81">
        <v>24</v>
      </c>
      <c r="AC27" s="67">
        <v>14</v>
      </c>
      <c r="AD27" s="67">
        <v>32</v>
      </c>
      <c r="AE27" s="81">
        <v>26</v>
      </c>
      <c r="AF27" s="76">
        <v>5.5763498349835396</v>
      </c>
      <c r="AG27" s="76">
        <v>17.023465346534699</v>
      </c>
      <c r="AH27" s="76">
        <v>29.195841584158401</v>
      </c>
      <c r="AI27" s="76">
        <v>18.096237623762399</v>
      </c>
      <c r="AJ27" s="66">
        <v>53.242904290429003</v>
      </c>
      <c r="AK27" s="66">
        <v>40.401320132012998</v>
      </c>
      <c r="AL27" s="66">
        <v>18.976864686468598</v>
      </c>
      <c r="AM27" s="82">
        <v>303</v>
      </c>
      <c r="AN27" s="66">
        <v>5.6358904109588899</v>
      </c>
      <c r="AO27" s="66">
        <v>2.66</v>
      </c>
      <c r="AP27" s="66">
        <v>2.59</v>
      </c>
      <c r="AQ27" s="66">
        <v>2.64</v>
      </c>
      <c r="AR27" s="66">
        <v>2.76</v>
      </c>
      <c r="AS27" s="66">
        <v>3</v>
      </c>
      <c r="AT27" s="66">
        <v>3.39</v>
      </c>
      <c r="AU27" s="66">
        <v>3.74</v>
      </c>
      <c r="AV27" s="66">
        <v>4.03</v>
      </c>
      <c r="AW27" s="66">
        <v>4.59</v>
      </c>
      <c r="AX27" s="66">
        <v>5.1100000000000003</v>
      </c>
      <c r="AY27" s="66">
        <v>5.47</v>
      </c>
      <c r="AZ27" s="66">
        <v>6.08</v>
      </c>
      <c r="BA27" s="66">
        <v>7</v>
      </c>
      <c r="BB27" s="66">
        <v>8.84</v>
      </c>
      <c r="BC27" s="66">
        <v>10.57</v>
      </c>
      <c r="BD27" s="66">
        <v>12.45</v>
      </c>
      <c r="BE27" s="66">
        <v>15.12</v>
      </c>
      <c r="BF27" s="66">
        <v>19.010000000000002</v>
      </c>
      <c r="BG27" s="66">
        <v>23.35</v>
      </c>
      <c r="BH27" s="66">
        <v>29.09</v>
      </c>
      <c r="BI27" s="66">
        <v>35.61</v>
      </c>
      <c r="BJ27" s="66">
        <v>42.62</v>
      </c>
      <c r="BK27" s="66">
        <v>48.67</v>
      </c>
      <c r="BL27" s="66">
        <v>52.91</v>
      </c>
      <c r="BM27" s="66">
        <v>54.92</v>
      </c>
      <c r="BN27" s="66">
        <v>52.41</v>
      </c>
      <c r="BO27" s="66">
        <v>48.67</v>
      </c>
      <c r="BP27" s="66">
        <v>41.38</v>
      </c>
      <c r="BQ27" s="66">
        <v>34.130000000000003</v>
      </c>
      <c r="BR27" s="66">
        <v>28.7</v>
      </c>
      <c r="BS27" s="66">
        <v>24.38</v>
      </c>
      <c r="BT27" s="66">
        <v>23.05</v>
      </c>
      <c r="BU27" s="66">
        <v>0.20605145890411</v>
      </c>
      <c r="BV27" s="66">
        <v>-6.0755063409674697E-5</v>
      </c>
      <c r="BW27" s="66">
        <v>19.079999999999998</v>
      </c>
      <c r="BX27" s="66">
        <v>142.38</v>
      </c>
      <c r="BY27" s="66">
        <v>516.54</v>
      </c>
      <c r="BZ27" s="66">
        <v>658.92</v>
      </c>
      <c r="CA27" s="66">
        <v>43.85</v>
      </c>
      <c r="CB27" s="66">
        <v>124.45</v>
      </c>
      <c r="CC27" s="66">
        <v>263.08999999999997</v>
      </c>
      <c r="CD27" s="154">
        <v>14.67</v>
      </c>
      <c r="CE27" s="66">
        <v>12.11</v>
      </c>
      <c r="CF27" s="66">
        <v>10.48</v>
      </c>
      <c r="CG27" s="66">
        <v>9.27</v>
      </c>
      <c r="CH27" s="66">
        <v>8.5299999999999994</v>
      </c>
      <c r="CI27" s="66">
        <v>8.17</v>
      </c>
      <c r="CJ27" s="66">
        <v>7.65</v>
      </c>
      <c r="CK27" s="66">
        <v>6.98</v>
      </c>
      <c r="CL27" s="66">
        <v>6.75</v>
      </c>
      <c r="CM27" s="66">
        <v>6.36</v>
      </c>
      <c r="CN27" s="66">
        <v>5.77</v>
      </c>
      <c r="CO27" s="66">
        <v>5.43</v>
      </c>
      <c r="CP27" s="66">
        <v>5.3</v>
      </c>
      <c r="CQ27" s="66">
        <v>5.67</v>
      </c>
      <c r="CR27" s="66">
        <v>5.75</v>
      </c>
      <c r="CS27" s="66">
        <v>5.74</v>
      </c>
      <c r="CT27" s="66">
        <v>5.91</v>
      </c>
      <c r="CU27" s="66">
        <v>6.29</v>
      </c>
      <c r="CV27" s="66">
        <v>6.55</v>
      </c>
      <c r="CW27" s="66">
        <v>6.91</v>
      </c>
      <c r="CX27" s="66">
        <v>7.17</v>
      </c>
      <c r="CY27" s="66">
        <v>7.27</v>
      </c>
      <c r="CZ27" s="66">
        <v>7.04</v>
      </c>
      <c r="DA27" s="66">
        <v>6.48</v>
      </c>
      <c r="DB27" s="66">
        <v>5.7</v>
      </c>
      <c r="DC27" s="66">
        <v>4.6100000000000003</v>
      </c>
      <c r="DD27" s="66">
        <v>3.63</v>
      </c>
      <c r="DE27" s="66">
        <v>2.61</v>
      </c>
      <c r="DF27" s="66">
        <v>1.83</v>
      </c>
      <c r="DG27" s="66">
        <v>1.3</v>
      </c>
      <c r="DH27" s="66">
        <v>0.94</v>
      </c>
      <c r="DI27" s="76">
        <v>0.75</v>
      </c>
      <c r="DJ27" s="66">
        <v>199.64</v>
      </c>
      <c r="DK27" s="66">
        <v>17.079999999999998</v>
      </c>
      <c r="DL27" s="66">
        <v>31.47</v>
      </c>
      <c r="DM27" s="66">
        <v>145</v>
      </c>
      <c r="DN27" s="66" t="s">
        <v>248</v>
      </c>
      <c r="DO27" s="66" t="s">
        <v>248</v>
      </c>
      <c r="DQ27" s="76"/>
      <c r="DR27" s="76"/>
      <c r="DS27" s="76"/>
      <c r="DT27" s="77"/>
      <c r="DU27" s="77"/>
      <c r="DV27" s="77"/>
      <c r="DW27" s="77"/>
      <c r="DX27" s="77"/>
      <c r="DY27" s="77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66"/>
      <c r="FB27" s="76"/>
      <c r="FC27" s="116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53"/>
      <c r="GP27" s="137"/>
      <c r="GQ27" s="19"/>
      <c r="GR27" s="137"/>
      <c r="GS27" s="19"/>
      <c r="GT27" s="19"/>
    </row>
    <row r="28" spans="1:202">
      <c r="A28" s="149">
        <v>5599</v>
      </c>
      <c r="B28" s="149" t="s">
        <v>175</v>
      </c>
      <c r="C28" s="149">
        <v>10</v>
      </c>
      <c r="D28" s="149">
        <v>26</v>
      </c>
      <c r="E28" s="149">
        <v>2015</v>
      </c>
      <c r="F28" s="150">
        <v>1500</v>
      </c>
      <c r="G28" s="149" t="s">
        <v>187</v>
      </c>
      <c r="H28" s="149" t="s">
        <v>209</v>
      </c>
      <c r="I28" s="149"/>
      <c r="J28" s="149">
        <v>30</v>
      </c>
      <c r="K28" s="148">
        <v>18.2</v>
      </c>
      <c r="L28" s="144">
        <v>5.53</v>
      </c>
      <c r="M28" s="145" t="s">
        <v>210</v>
      </c>
      <c r="N28" s="106"/>
      <c r="O28" s="66">
        <v>113.33333333333343</v>
      </c>
      <c r="P28" s="66">
        <v>91.666666666666757</v>
      </c>
      <c r="Q28" s="66">
        <v>21.666666666666671</v>
      </c>
      <c r="R28" s="68">
        <v>9.0909090909097046</v>
      </c>
      <c r="S28" s="80">
        <v>4.2727272727274075</v>
      </c>
      <c r="T28" s="138">
        <f t="shared" si="0"/>
        <v>4.8181818181822971</v>
      </c>
      <c r="U28" s="76">
        <v>122.42424242424313</v>
      </c>
      <c r="V28" s="66">
        <v>95.939393939394165</v>
      </c>
      <c r="W28" s="76">
        <v>26.484848484848968</v>
      </c>
      <c r="X28" s="75"/>
      <c r="Y28" s="83"/>
      <c r="Z28" s="67">
        <v>15</v>
      </c>
      <c r="AA28" s="67">
        <v>17</v>
      </c>
      <c r="AB28" s="81">
        <v>59</v>
      </c>
      <c r="AC28" s="67">
        <v>15</v>
      </c>
      <c r="AD28" s="67">
        <v>19</v>
      </c>
      <c r="AE28" s="81">
        <v>57</v>
      </c>
      <c r="AF28" s="76">
        <v>5.5237731092436899</v>
      </c>
      <c r="AG28" s="76">
        <v>17.000504201680702</v>
      </c>
      <c r="AH28" s="76">
        <v>28.5184873949581</v>
      </c>
      <c r="AI28" s="76">
        <v>17.635966386554699</v>
      </c>
      <c r="AJ28" s="66">
        <v>47.336974789915999</v>
      </c>
      <c r="AK28" s="66">
        <v>41.4</v>
      </c>
      <c r="AL28" s="66">
        <v>18.536554621848701</v>
      </c>
      <c r="AM28" s="82">
        <v>119</v>
      </c>
      <c r="AN28" s="66">
        <v>5.5710975609756099</v>
      </c>
      <c r="AO28" s="66">
        <v>3.19</v>
      </c>
      <c r="AP28" s="66">
        <v>3</v>
      </c>
      <c r="AQ28" s="66">
        <v>2.94</v>
      </c>
      <c r="AR28" s="66">
        <v>2.95</v>
      </c>
      <c r="AS28" s="66">
        <v>3.15</v>
      </c>
      <c r="AT28" s="66">
        <v>3.6</v>
      </c>
      <c r="AU28" s="66">
        <v>4.03</v>
      </c>
      <c r="AV28" s="66">
        <v>4.3099999999999996</v>
      </c>
      <c r="AW28" s="66">
        <v>4.93</v>
      </c>
      <c r="AX28" s="66">
        <v>5.51</v>
      </c>
      <c r="AY28" s="66">
        <v>5.83</v>
      </c>
      <c r="AZ28" s="66">
        <v>6.43</v>
      </c>
      <c r="BA28" s="66">
        <v>7.27</v>
      </c>
      <c r="BB28" s="66">
        <v>9</v>
      </c>
      <c r="BC28" s="66">
        <v>10.6</v>
      </c>
      <c r="BD28" s="66">
        <v>12.26</v>
      </c>
      <c r="BE28" s="66">
        <v>14.67</v>
      </c>
      <c r="BF28" s="66">
        <v>18.32</v>
      </c>
      <c r="BG28" s="66">
        <v>22.37</v>
      </c>
      <c r="BH28" s="66">
        <v>27.96</v>
      </c>
      <c r="BI28" s="66">
        <v>34.43</v>
      </c>
      <c r="BJ28" s="66">
        <v>41.82</v>
      </c>
      <c r="BK28" s="66">
        <v>49.13</v>
      </c>
      <c r="BL28" s="66">
        <v>55.91</v>
      </c>
      <c r="BM28" s="66">
        <v>61.56</v>
      </c>
      <c r="BN28" s="66">
        <v>62.44</v>
      </c>
      <c r="BO28" s="66">
        <v>60.27</v>
      </c>
      <c r="BP28" s="66">
        <v>52.83</v>
      </c>
      <c r="BQ28" s="66">
        <v>45.05</v>
      </c>
      <c r="BR28" s="66">
        <v>38.96</v>
      </c>
      <c r="BS28" s="66">
        <v>35.119999999999997</v>
      </c>
      <c r="BT28" s="66">
        <v>34.049999999999997</v>
      </c>
      <c r="BU28" s="66">
        <v>0.19693390243902401</v>
      </c>
      <c r="BV28" s="66">
        <v>-6.2337735804115902E-5</v>
      </c>
      <c r="BW28" s="66">
        <v>19.059999999999999</v>
      </c>
      <c r="BX28" s="66">
        <v>144.37</v>
      </c>
      <c r="BY28" s="66">
        <v>599.54</v>
      </c>
      <c r="BZ28" s="66">
        <v>743.91</v>
      </c>
      <c r="CA28" s="66">
        <v>48.11</v>
      </c>
      <c r="CB28" s="66">
        <v>140.13</v>
      </c>
      <c r="CC28" s="66">
        <v>291.48</v>
      </c>
      <c r="CD28" s="154">
        <v>17.61</v>
      </c>
      <c r="CE28" s="66">
        <v>14.06</v>
      </c>
      <c r="CF28" s="66">
        <v>11.65</v>
      </c>
      <c r="CG28" s="66">
        <v>9.91</v>
      </c>
      <c r="CH28" s="66">
        <v>8.9600000000000009</v>
      </c>
      <c r="CI28" s="66">
        <v>8.69</v>
      </c>
      <c r="CJ28" s="66">
        <v>8.25</v>
      </c>
      <c r="CK28" s="66">
        <v>7.47</v>
      </c>
      <c r="CL28" s="66">
        <v>7.24</v>
      </c>
      <c r="CM28" s="66">
        <v>6.85</v>
      </c>
      <c r="CN28" s="66">
        <v>6.15</v>
      </c>
      <c r="CO28" s="66">
        <v>5.75</v>
      </c>
      <c r="CP28" s="66">
        <v>5.51</v>
      </c>
      <c r="CQ28" s="66">
        <v>5.78</v>
      </c>
      <c r="CR28" s="66">
        <v>5.77</v>
      </c>
      <c r="CS28" s="66">
        <v>5.65</v>
      </c>
      <c r="CT28" s="66">
        <v>5.73</v>
      </c>
      <c r="CU28" s="66">
        <v>6.06</v>
      </c>
      <c r="CV28" s="66">
        <v>6.27</v>
      </c>
      <c r="CW28" s="66">
        <v>6.64</v>
      </c>
      <c r="CX28" s="66">
        <v>6.94</v>
      </c>
      <c r="CY28" s="66">
        <v>7.14</v>
      </c>
      <c r="CZ28" s="66">
        <v>7.11</v>
      </c>
      <c r="DA28" s="66">
        <v>6.85</v>
      </c>
      <c r="DB28" s="66">
        <v>6.39</v>
      </c>
      <c r="DC28" s="66">
        <v>5.5</v>
      </c>
      <c r="DD28" s="66">
        <v>4.49</v>
      </c>
      <c r="DE28" s="66">
        <v>3.34</v>
      </c>
      <c r="DF28" s="66">
        <v>2.41</v>
      </c>
      <c r="DG28" s="66">
        <v>1.77</v>
      </c>
      <c r="DH28" s="66">
        <v>1.35</v>
      </c>
      <c r="DI28" s="76">
        <v>1.1100000000000001</v>
      </c>
      <c r="DJ28" s="66">
        <v>214.4</v>
      </c>
      <c r="DK28" s="66">
        <v>15.8</v>
      </c>
      <c r="DL28" s="66">
        <v>32.799999999999997</v>
      </c>
      <c r="DM28" s="66">
        <v>98</v>
      </c>
      <c r="DN28" s="66" t="s">
        <v>248</v>
      </c>
      <c r="DO28" s="66" t="s">
        <v>248</v>
      </c>
      <c r="DQ28" s="76"/>
      <c r="DR28" s="76"/>
      <c r="DS28" s="76"/>
      <c r="DT28" s="77"/>
      <c r="DU28" s="77"/>
      <c r="DV28" s="77"/>
      <c r="DW28" s="77"/>
      <c r="DX28" s="77"/>
      <c r="DY28" s="77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66"/>
      <c r="FB28" s="76"/>
      <c r="FC28" s="116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53"/>
      <c r="GP28" s="137"/>
      <c r="GQ28" s="19"/>
      <c r="GR28" s="137"/>
      <c r="GS28" s="19"/>
      <c r="GT28" s="19"/>
    </row>
    <row r="29" spans="1:202">
      <c r="A29" s="63"/>
      <c r="B29" s="63"/>
      <c r="C29" s="64"/>
      <c r="D29" s="63"/>
      <c r="E29" s="64"/>
      <c r="F29" s="78"/>
      <c r="G29" s="65"/>
      <c r="H29" s="84"/>
      <c r="I29" s="63"/>
      <c r="J29" s="149">
        <v>30</v>
      </c>
      <c r="K29" s="148">
        <v>18.2</v>
      </c>
      <c r="L29" s="144">
        <v>3.71</v>
      </c>
      <c r="M29" s="145" t="s">
        <v>211</v>
      </c>
      <c r="N29" s="106"/>
      <c r="O29" s="66">
        <v>64.499999999999972</v>
      </c>
      <c r="P29" s="66">
        <v>48.249999999999957</v>
      </c>
      <c r="Q29" s="66">
        <v>16.250000000000014</v>
      </c>
      <c r="R29" s="68">
        <v>5.1886792452830752</v>
      </c>
      <c r="S29" s="80">
        <v>1.9811320754716892</v>
      </c>
      <c r="T29" s="138">
        <f t="shared" si="0"/>
        <v>3.2075471698113862</v>
      </c>
      <c r="U29" s="76">
        <v>69.688679245283041</v>
      </c>
      <c r="V29" s="66">
        <v>50.231132075471649</v>
      </c>
      <c r="W29" s="76">
        <v>19.457547169811399</v>
      </c>
      <c r="X29" s="75"/>
      <c r="Y29" s="83"/>
      <c r="Z29" s="67">
        <v>15</v>
      </c>
      <c r="AA29" s="67">
        <v>21</v>
      </c>
      <c r="AB29" s="81">
        <v>8</v>
      </c>
      <c r="AC29" s="67">
        <v>15</v>
      </c>
      <c r="AD29" s="67">
        <v>22</v>
      </c>
      <c r="AE29" s="81">
        <v>51</v>
      </c>
      <c r="AF29" s="76">
        <v>3.7047019230769198</v>
      </c>
      <c r="AG29" s="76">
        <v>17.009326923076902</v>
      </c>
      <c r="AH29" s="76">
        <v>28.4116346153846</v>
      </c>
      <c r="AI29" s="76">
        <v>17.564903846153801</v>
      </c>
      <c r="AJ29" s="66">
        <v>18.270192307692302</v>
      </c>
      <c r="AK29" s="66">
        <v>41.520192307692298</v>
      </c>
      <c r="AL29" s="66">
        <v>18.467980769230799</v>
      </c>
      <c r="AM29" s="82">
        <v>104</v>
      </c>
      <c r="AN29" s="66">
        <v>3.8311428571428601</v>
      </c>
      <c r="AO29" s="66">
        <v>1.29</v>
      </c>
      <c r="AP29" s="66">
        <v>1.27</v>
      </c>
      <c r="AQ29" s="66">
        <v>1.31</v>
      </c>
      <c r="AR29" s="66">
        <v>1.38</v>
      </c>
      <c r="AS29" s="66">
        <v>1.51</v>
      </c>
      <c r="AT29" s="66">
        <v>1.7</v>
      </c>
      <c r="AU29" s="66">
        <v>1.87</v>
      </c>
      <c r="AV29" s="66">
        <v>2.02</v>
      </c>
      <c r="AW29" s="66">
        <v>2.31</v>
      </c>
      <c r="AX29" s="66">
        <v>2.56</v>
      </c>
      <c r="AY29" s="66">
        <v>2.76</v>
      </c>
      <c r="AZ29" s="66">
        <v>3.03</v>
      </c>
      <c r="BA29" s="66">
        <v>3.44</v>
      </c>
      <c r="BB29" s="66">
        <v>4.26</v>
      </c>
      <c r="BC29" s="66">
        <v>5</v>
      </c>
      <c r="BD29" s="66">
        <v>5.81</v>
      </c>
      <c r="BE29" s="66">
        <v>6.98</v>
      </c>
      <c r="BF29" s="66">
        <v>8.74</v>
      </c>
      <c r="BG29" s="66">
        <v>10.61</v>
      </c>
      <c r="BH29" s="66">
        <v>13.02</v>
      </c>
      <c r="BI29" s="66">
        <v>15.48</v>
      </c>
      <c r="BJ29" s="66">
        <v>17.77</v>
      </c>
      <c r="BK29" s="66">
        <v>19.09</v>
      </c>
      <c r="BL29" s="66">
        <v>19.399999999999999</v>
      </c>
      <c r="BM29" s="66">
        <v>18.88</v>
      </c>
      <c r="BN29" s="66">
        <v>16.920000000000002</v>
      </c>
      <c r="BO29" s="66">
        <v>14.36</v>
      </c>
      <c r="BP29" s="66">
        <v>11.13</v>
      </c>
      <c r="BQ29" s="66">
        <v>8.1999999999999993</v>
      </c>
      <c r="BR29" s="66">
        <v>6.16</v>
      </c>
      <c r="BS29" s="66">
        <v>5.07</v>
      </c>
      <c r="BT29" s="66">
        <v>4.96</v>
      </c>
      <c r="BU29" s="66">
        <v>0.41428485714285701</v>
      </c>
      <c r="BV29" s="66">
        <v>-6.0907854352678601E-5</v>
      </c>
      <c r="BW29" s="66">
        <v>19.079999999999998</v>
      </c>
      <c r="BX29" s="66">
        <v>67.849999999999994</v>
      </c>
      <c r="BY29" s="66">
        <v>170.44</v>
      </c>
      <c r="BZ29" s="66">
        <v>238.3</v>
      </c>
      <c r="CA29" s="66">
        <v>32.01</v>
      </c>
      <c r="CB29" s="66">
        <v>99.51</v>
      </c>
      <c r="CC29" s="66">
        <v>210.72</v>
      </c>
      <c r="CD29" s="154">
        <v>7.1</v>
      </c>
      <c r="CE29" s="66">
        <v>5.94</v>
      </c>
      <c r="CF29" s="66">
        <v>5.2</v>
      </c>
      <c r="CG29" s="66">
        <v>4.6500000000000004</v>
      </c>
      <c r="CH29" s="66">
        <v>4.3</v>
      </c>
      <c r="CI29" s="66">
        <v>4.1100000000000003</v>
      </c>
      <c r="CJ29" s="66">
        <v>3.82</v>
      </c>
      <c r="CK29" s="66">
        <v>3.51</v>
      </c>
      <c r="CL29" s="66">
        <v>3.39</v>
      </c>
      <c r="CM29" s="66">
        <v>3.19</v>
      </c>
      <c r="CN29" s="66">
        <v>2.91</v>
      </c>
      <c r="CO29" s="66">
        <v>2.71</v>
      </c>
      <c r="CP29" s="66">
        <v>2.6</v>
      </c>
      <c r="CQ29" s="66">
        <v>2.74</v>
      </c>
      <c r="CR29" s="66">
        <v>2.72</v>
      </c>
      <c r="CS29" s="66">
        <v>2.68</v>
      </c>
      <c r="CT29" s="66">
        <v>2.73</v>
      </c>
      <c r="CU29" s="66">
        <v>2.89</v>
      </c>
      <c r="CV29" s="66">
        <v>2.98</v>
      </c>
      <c r="CW29" s="66">
        <v>3.09</v>
      </c>
      <c r="CX29" s="66">
        <v>3.12</v>
      </c>
      <c r="CY29" s="66">
        <v>3.03</v>
      </c>
      <c r="CZ29" s="66">
        <v>2.76</v>
      </c>
      <c r="DA29" s="66">
        <v>2.38</v>
      </c>
      <c r="DB29" s="66">
        <v>1.96</v>
      </c>
      <c r="DC29" s="66">
        <v>1.49</v>
      </c>
      <c r="DD29" s="66">
        <v>1.07</v>
      </c>
      <c r="DE29" s="66">
        <v>0.7</v>
      </c>
      <c r="DF29" s="66">
        <v>0.44</v>
      </c>
      <c r="DG29" s="66">
        <v>0.28000000000000003</v>
      </c>
      <c r="DH29" s="66">
        <v>0.19</v>
      </c>
      <c r="DI29" s="76">
        <v>0.16</v>
      </c>
      <c r="DJ29" s="66">
        <v>90.83</v>
      </c>
      <c r="DK29" s="66">
        <v>13.26</v>
      </c>
      <c r="DL29" s="66">
        <v>17.86</v>
      </c>
      <c r="DM29" s="66">
        <v>55</v>
      </c>
      <c r="DN29" s="66">
        <v>15.87</v>
      </c>
      <c r="DO29" s="66">
        <v>1.99</v>
      </c>
      <c r="DQ29" s="76"/>
      <c r="DR29" s="76"/>
      <c r="DS29" s="76"/>
      <c r="DT29" s="77"/>
      <c r="DU29" s="77"/>
      <c r="DV29" s="77"/>
      <c r="DW29" s="77"/>
      <c r="DX29" s="77"/>
      <c r="DY29" s="77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66"/>
      <c r="FB29" s="76"/>
      <c r="FC29" s="116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53"/>
      <c r="GP29" s="137"/>
      <c r="GQ29" s="19"/>
      <c r="GR29" s="137"/>
      <c r="GS29" s="19"/>
      <c r="GT29" s="19"/>
    </row>
    <row r="30" spans="1:202">
      <c r="A30" s="63"/>
      <c r="B30" s="63"/>
      <c r="C30" s="64"/>
      <c r="D30" s="63"/>
      <c r="E30" s="64"/>
      <c r="F30" s="78"/>
      <c r="G30" s="65"/>
      <c r="H30" s="84"/>
      <c r="I30" s="63"/>
      <c r="J30" s="149">
        <v>30</v>
      </c>
      <c r="K30" s="148">
        <v>18.2</v>
      </c>
      <c r="L30" s="146">
        <v>1.78</v>
      </c>
      <c r="M30" s="145" t="s">
        <v>212</v>
      </c>
      <c r="N30" s="106" t="s">
        <v>214</v>
      </c>
      <c r="O30" s="66">
        <v>31.200000000000006</v>
      </c>
      <c r="P30" s="66">
        <v>24.999999999999911</v>
      </c>
      <c r="Q30" s="66">
        <v>6.2000000000000952</v>
      </c>
      <c r="R30" s="68" t="s">
        <v>214</v>
      </c>
      <c r="S30" s="80" t="s">
        <v>214</v>
      </c>
      <c r="T30" s="80" t="s">
        <v>214</v>
      </c>
      <c r="U30" s="76">
        <v>31.200000000000006</v>
      </c>
      <c r="V30" s="66">
        <v>24.999999999999911</v>
      </c>
      <c r="W30" s="76">
        <v>6.2000000000000952</v>
      </c>
      <c r="X30" s="75"/>
      <c r="Y30" s="83"/>
      <c r="Z30" s="67">
        <v>15</v>
      </c>
      <c r="AA30" s="67">
        <v>23</v>
      </c>
      <c r="AB30" s="81">
        <v>27</v>
      </c>
      <c r="AC30" s="67">
        <v>15</v>
      </c>
      <c r="AD30" s="67">
        <v>25</v>
      </c>
      <c r="AE30" s="81">
        <v>2</v>
      </c>
      <c r="AF30" s="76">
        <v>1.7625625</v>
      </c>
      <c r="AG30" s="76">
        <v>17.010000000000002</v>
      </c>
      <c r="AH30" s="76">
        <v>28.317291666666701</v>
      </c>
      <c r="AI30" s="76">
        <v>17.5014583333333</v>
      </c>
      <c r="AJ30" s="66">
        <v>11.767708333333299</v>
      </c>
      <c r="AK30" s="66">
        <v>41.680208333333297</v>
      </c>
      <c r="AL30" s="66">
        <v>18.406041666666699</v>
      </c>
      <c r="AM30" s="82">
        <v>96</v>
      </c>
      <c r="AN30" s="66">
        <v>1.80261904761905</v>
      </c>
      <c r="AO30" s="66">
        <v>1.05</v>
      </c>
      <c r="AP30" s="66">
        <v>0.97</v>
      </c>
      <c r="AQ30" s="66">
        <v>0.93</v>
      </c>
      <c r="AR30" s="66">
        <v>0.91</v>
      </c>
      <c r="AS30" s="66">
        <v>0.97</v>
      </c>
      <c r="AT30" s="66">
        <v>1.1299999999999999</v>
      </c>
      <c r="AU30" s="66">
        <v>1.3</v>
      </c>
      <c r="AV30" s="66">
        <v>1.4</v>
      </c>
      <c r="AW30" s="66">
        <v>1.6</v>
      </c>
      <c r="AX30" s="66">
        <v>1.79</v>
      </c>
      <c r="AY30" s="66">
        <v>1.91</v>
      </c>
      <c r="AZ30" s="66">
        <v>2.09</v>
      </c>
      <c r="BA30" s="66">
        <v>2.31</v>
      </c>
      <c r="BB30" s="66">
        <v>2.76</v>
      </c>
      <c r="BC30" s="66">
        <v>3.13</v>
      </c>
      <c r="BD30" s="66">
        <v>3.49</v>
      </c>
      <c r="BE30" s="66">
        <v>4.03</v>
      </c>
      <c r="BF30" s="66">
        <v>4.82</v>
      </c>
      <c r="BG30" s="66">
        <v>5.59</v>
      </c>
      <c r="BH30" s="66">
        <v>6.55</v>
      </c>
      <c r="BI30" s="66">
        <v>7.48</v>
      </c>
      <c r="BJ30" s="66">
        <v>8.25</v>
      </c>
      <c r="BK30" s="66">
        <v>8.5399999999999991</v>
      </c>
      <c r="BL30" s="66">
        <v>8.27</v>
      </c>
      <c r="BM30" s="66">
        <v>7.79</v>
      </c>
      <c r="BN30" s="66">
        <v>6.91</v>
      </c>
      <c r="BO30" s="66">
        <v>6</v>
      </c>
      <c r="BP30" s="66">
        <v>4.84</v>
      </c>
      <c r="BQ30" s="66">
        <v>3.69</v>
      </c>
      <c r="BR30" s="66">
        <v>2.87</v>
      </c>
      <c r="BS30" s="66">
        <v>2.46</v>
      </c>
      <c r="BT30" s="66">
        <v>2.4</v>
      </c>
      <c r="BU30" s="66">
        <v>0.54027426190476202</v>
      </c>
      <c r="BV30" s="66">
        <v>-5.7341076078869101E-5</v>
      </c>
      <c r="BW30" s="66">
        <v>19.079999999999998</v>
      </c>
      <c r="BX30" s="66">
        <v>42.16</v>
      </c>
      <c r="BY30" s="66">
        <v>76.06</v>
      </c>
      <c r="BZ30" s="66">
        <v>118.23</v>
      </c>
      <c r="CA30" s="66">
        <v>22.15</v>
      </c>
      <c r="CB30" s="66">
        <v>85.47</v>
      </c>
      <c r="CC30" s="66">
        <v>199.73</v>
      </c>
      <c r="CD30" s="154">
        <v>5.78</v>
      </c>
      <c r="CE30" s="66">
        <v>4.55</v>
      </c>
      <c r="CF30" s="66">
        <v>3.68</v>
      </c>
      <c r="CG30" s="66">
        <v>3.06</v>
      </c>
      <c r="CH30" s="66">
        <v>2.75</v>
      </c>
      <c r="CI30" s="66">
        <v>2.72</v>
      </c>
      <c r="CJ30" s="66">
        <v>2.65</v>
      </c>
      <c r="CK30" s="66">
        <v>2.4300000000000002</v>
      </c>
      <c r="CL30" s="66">
        <v>2.35</v>
      </c>
      <c r="CM30" s="66">
        <v>2.23</v>
      </c>
      <c r="CN30" s="66">
        <v>2.0099999999999998</v>
      </c>
      <c r="CO30" s="66">
        <v>1.86</v>
      </c>
      <c r="CP30" s="66">
        <v>1.75</v>
      </c>
      <c r="CQ30" s="66">
        <v>1.77</v>
      </c>
      <c r="CR30" s="66">
        <v>1.7</v>
      </c>
      <c r="CS30" s="66">
        <v>1.61</v>
      </c>
      <c r="CT30" s="66">
        <v>1.57</v>
      </c>
      <c r="CU30" s="66">
        <v>1.59</v>
      </c>
      <c r="CV30" s="66">
        <v>1.57</v>
      </c>
      <c r="CW30" s="66">
        <v>1.56</v>
      </c>
      <c r="CX30" s="66">
        <v>1.51</v>
      </c>
      <c r="CY30" s="66">
        <v>1.41</v>
      </c>
      <c r="CZ30" s="66">
        <v>1.23</v>
      </c>
      <c r="DA30" s="66">
        <v>1.01</v>
      </c>
      <c r="DB30" s="66">
        <v>0.81</v>
      </c>
      <c r="DC30" s="66">
        <v>0.61</v>
      </c>
      <c r="DD30" s="66">
        <v>0.45</v>
      </c>
      <c r="DE30" s="66">
        <v>0.31</v>
      </c>
      <c r="DF30" s="66">
        <v>0.2</v>
      </c>
      <c r="DG30" s="66">
        <v>0.13</v>
      </c>
      <c r="DH30" s="66">
        <v>0.09</v>
      </c>
      <c r="DI30" s="76">
        <v>0.08</v>
      </c>
      <c r="DJ30" s="66">
        <v>57.04</v>
      </c>
      <c r="DK30" s="66">
        <v>10.029999999999999</v>
      </c>
      <c r="DL30" s="66">
        <v>12.18</v>
      </c>
      <c r="DM30" s="66">
        <v>72</v>
      </c>
      <c r="DN30" s="66">
        <v>9.68</v>
      </c>
      <c r="DO30" s="66">
        <v>2.5</v>
      </c>
      <c r="DQ30" s="76"/>
      <c r="DR30" s="76"/>
      <c r="DS30" s="76"/>
      <c r="DT30" s="77"/>
      <c r="DU30" s="77"/>
      <c r="DV30" s="77"/>
      <c r="DW30" s="77"/>
      <c r="DX30" s="77"/>
      <c r="DY30" s="77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66"/>
      <c r="FB30" s="76"/>
      <c r="FC30" s="116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53">
        <v>2.1851666666666669</v>
      </c>
      <c r="GP30" s="137">
        <v>5.5593534795973475E-2</v>
      </c>
      <c r="GQ30" s="19">
        <v>2.3043644309704399</v>
      </c>
      <c r="GR30" s="137">
        <v>9.7228280732811798E-2</v>
      </c>
      <c r="GS30" s="19">
        <v>0.76</v>
      </c>
      <c r="GT30" s="19">
        <v>7.0000000000000007E-2</v>
      </c>
    </row>
    <row r="31" spans="1:202">
      <c r="A31" s="63">
        <v>5600</v>
      </c>
      <c r="B31" s="63" t="s">
        <v>186</v>
      </c>
      <c r="C31" s="64">
        <v>10</v>
      </c>
      <c r="D31" s="63">
        <v>26</v>
      </c>
      <c r="E31" s="64">
        <v>2015</v>
      </c>
      <c r="F31" s="78">
        <v>1526</v>
      </c>
      <c r="G31" s="65" t="s">
        <v>187</v>
      </c>
      <c r="H31" s="152" t="s">
        <v>209</v>
      </c>
      <c r="I31" s="78"/>
      <c r="J31" s="149">
        <v>30</v>
      </c>
      <c r="K31" s="98">
        <v>18.2</v>
      </c>
      <c r="L31" s="147">
        <v>5.51</v>
      </c>
      <c r="M31" s="148" t="s">
        <v>213</v>
      </c>
      <c r="N31" s="106"/>
      <c r="O31" s="66">
        <v>138.74999999999997</v>
      </c>
      <c r="P31" s="66">
        <v>114.99999999999996</v>
      </c>
      <c r="Q31" s="66">
        <v>23.750000000000014</v>
      </c>
      <c r="R31" s="89">
        <v>12.545454545454374</v>
      </c>
      <c r="S31" s="69">
        <v>4.1818181818181248</v>
      </c>
      <c r="T31" s="138">
        <f t="shared" si="0"/>
        <v>8.3636363636362496</v>
      </c>
      <c r="U31" s="76">
        <v>151.29545454545433</v>
      </c>
      <c r="V31" s="66">
        <v>119.18181818181809</v>
      </c>
      <c r="W31" s="76">
        <v>32.11363636363626</v>
      </c>
      <c r="X31" s="75"/>
      <c r="Y31" s="83"/>
      <c r="Z31" s="67">
        <v>15</v>
      </c>
      <c r="AA31" s="67">
        <v>28</v>
      </c>
      <c r="AB31" s="81">
        <v>12</v>
      </c>
      <c r="AC31" s="67">
        <v>15</v>
      </c>
      <c r="AD31" s="67">
        <v>32</v>
      </c>
      <c r="AE31" s="81">
        <v>3</v>
      </c>
      <c r="AF31" s="76">
        <v>5.51819827586207</v>
      </c>
      <c r="AG31" s="76">
        <v>17.010000000000101</v>
      </c>
      <c r="AH31" s="76">
        <v>28.358060344827699</v>
      </c>
      <c r="AI31" s="76">
        <v>17.528405172413802</v>
      </c>
      <c r="AJ31" s="66">
        <v>38.974137931034498</v>
      </c>
      <c r="AK31" s="66">
        <v>41.6000000000002</v>
      </c>
      <c r="AL31" s="66">
        <v>18.432974137931001</v>
      </c>
      <c r="AM31" s="82">
        <v>232</v>
      </c>
      <c r="AN31" s="75">
        <v>5.6346846846846796</v>
      </c>
      <c r="AO31" s="66">
        <v>2.34</v>
      </c>
      <c r="AP31" s="66">
        <v>2.27</v>
      </c>
      <c r="AQ31" s="66">
        <v>2.2999999999999998</v>
      </c>
      <c r="AR31" s="66">
        <v>2.38</v>
      </c>
      <c r="AS31" s="66">
        <v>2.57</v>
      </c>
      <c r="AT31" s="66">
        <v>2.9</v>
      </c>
      <c r="AU31" s="66">
        <v>3.19</v>
      </c>
      <c r="AV31" s="66">
        <v>3.42</v>
      </c>
      <c r="AW31" s="66">
        <v>3.88</v>
      </c>
      <c r="AX31" s="66">
        <v>4.28</v>
      </c>
      <c r="AY31" s="66">
        <v>4.5199999999999996</v>
      </c>
      <c r="AZ31" s="66">
        <v>4.9400000000000004</v>
      </c>
      <c r="BA31" s="66">
        <v>5.54</v>
      </c>
      <c r="BB31" s="66">
        <v>6.79</v>
      </c>
      <c r="BC31" s="66">
        <v>7.92</v>
      </c>
      <c r="BD31" s="66">
        <v>9.11</v>
      </c>
      <c r="BE31" s="66">
        <v>10.91</v>
      </c>
      <c r="BF31" s="66">
        <v>13.65</v>
      </c>
      <c r="BG31" s="66">
        <v>16.68</v>
      </c>
      <c r="BH31" s="66">
        <v>20.96</v>
      </c>
      <c r="BI31" s="66">
        <v>26.02</v>
      </c>
      <c r="BJ31" s="66">
        <v>32.01</v>
      </c>
      <c r="BK31" s="66">
        <v>38.14</v>
      </c>
      <c r="BL31" s="66">
        <v>44.52</v>
      </c>
      <c r="BM31" s="66">
        <v>50.73</v>
      </c>
      <c r="BN31" s="66">
        <v>53.8</v>
      </c>
      <c r="BO31" s="66">
        <v>53.87</v>
      </c>
      <c r="BP31" s="66">
        <v>49.82</v>
      </c>
      <c r="BQ31" s="66">
        <v>44.95</v>
      </c>
      <c r="BR31" s="66">
        <v>40.96</v>
      </c>
      <c r="BS31" s="66">
        <v>37.880000000000003</v>
      </c>
      <c r="BT31" s="66">
        <v>35.51</v>
      </c>
      <c r="BU31" s="66">
        <v>0.24730749549549499</v>
      </c>
      <c r="BV31" s="66">
        <v>-6.2386727547860399E-5</v>
      </c>
      <c r="BW31" s="66">
        <v>19.079999999999998</v>
      </c>
      <c r="BX31" s="66">
        <v>109.59</v>
      </c>
      <c r="BY31" s="66">
        <v>529.16999999999996</v>
      </c>
      <c r="BZ31" s="66">
        <v>638.76</v>
      </c>
      <c r="CA31" s="66">
        <v>54.11</v>
      </c>
      <c r="CB31" s="66">
        <v>156.1</v>
      </c>
      <c r="CC31" s="66">
        <v>317.49</v>
      </c>
      <c r="CD31" s="154">
        <v>12.94</v>
      </c>
      <c r="CE31" s="66">
        <v>10.63</v>
      </c>
      <c r="CF31" s="66">
        <v>9.11</v>
      </c>
      <c r="CG31" s="66">
        <v>8</v>
      </c>
      <c r="CH31" s="66">
        <v>7.32</v>
      </c>
      <c r="CI31" s="66">
        <v>7</v>
      </c>
      <c r="CJ31" s="66">
        <v>6.53</v>
      </c>
      <c r="CK31" s="66">
        <v>5.92</v>
      </c>
      <c r="CL31" s="66">
        <v>5.7</v>
      </c>
      <c r="CM31" s="66">
        <v>5.32</v>
      </c>
      <c r="CN31" s="66">
        <v>4.7699999999999996</v>
      </c>
      <c r="CO31" s="66">
        <v>4.42</v>
      </c>
      <c r="CP31" s="66">
        <v>4.1900000000000004</v>
      </c>
      <c r="CQ31" s="66">
        <v>4.3600000000000003</v>
      </c>
      <c r="CR31" s="66">
        <v>4.3099999999999996</v>
      </c>
      <c r="CS31" s="66">
        <v>4.2</v>
      </c>
      <c r="CT31" s="66">
        <v>4.26</v>
      </c>
      <c r="CU31" s="66">
        <v>4.5199999999999996</v>
      </c>
      <c r="CV31" s="66">
        <v>4.68</v>
      </c>
      <c r="CW31" s="66">
        <v>4.9800000000000004</v>
      </c>
      <c r="CX31" s="66">
        <v>5.24</v>
      </c>
      <c r="CY31" s="66">
        <v>5.46</v>
      </c>
      <c r="CZ31" s="66">
        <v>5.52</v>
      </c>
      <c r="DA31" s="66">
        <v>5.46</v>
      </c>
      <c r="DB31" s="66">
        <v>5.27</v>
      </c>
      <c r="DC31" s="66">
        <v>4.7300000000000004</v>
      </c>
      <c r="DD31" s="66">
        <v>4.0199999999999996</v>
      </c>
      <c r="DE31" s="66">
        <v>3.15</v>
      </c>
      <c r="DF31" s="66">
        <v>2.41</v>
      </c>
      <c r="DG31" s="66">
        <v>1.86</v>
      </c>
      <c r="DH31" s="66">
        <v>1.46</v>
      </c>
      <c r="DI31" s="76">
        <v>1.1599999999999999</v>
      </c>
      <c r="DJ31" s="66">
        <v>168.88</v>
      </c>
      <c r="DK31" s="66">
        <v>16.2</v>
      </c>
      <c r="DL31" s="66">
        <v>28.31</v>
      </c>
      <c r="DM31" s="66">
        <v>146</v>
      </c>
      <c r="DN31" s="66" t="s">
        <v>248</v>
      </c>
      <c r="DO31" s="66" t="s">
        <v>248</v>
      </c>
      <c r="DQ31" s="76"/>
      <c r="DR31" s="76"/>
      <c r="DS31" s="76"/>
      <c r="DT31" s="77"/>
      <c r="DU31" s="77"/>
      <c r="DV31" s="77"/>
      <c r="DW31" s="77"/>
      <c r="DX31" s="77"/>
      <c r="DY31" s="77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66"/>
      <c r="FB31" s="76"/>
      <c r="GQ31"/>
      <c r="GS31"/>
    </row>
    <row r="32" spans="1:202">
      <c r="Z32" s="20"/>
      <c r="AA32" s="20"/>
      <c r="AC32" s="20"/>
      <c r="AD32" s="20"/>
      <c r="AF32" s="20"/>
      <c r="AG32" s="20"/>
      <c r="AH32" s="20"/>
      <c r="AI32" s="20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66"/>
      <c r="FB32" s="76"/>
      <c r="GQ32"/>
      <c r="GS32"/>
    </row>
  </sheetData>
  <mergeCells count="15">
    <mergeCell ref="R7:T7"/>
    <mergeCell ref="GS3:GT3"/>
    <mergeCell ref="Z4:AB4"/>
    <mergeCell ref="AC4:AE4"/>
    <mergeCell ref="AN2:DO2"/>
    <mergeCell ref="O3:W3"/>
    <mergeCell ref="X3:Y3"/>
    <mergeCell ref="Z3:AM3"/>
    <mergeCell ref="AO3:BU3"/>
    <mergeCell ref="CD3:DI3"/>
    <mergeCell ref="DQ7:DS7"/>
    <mergeCell ref="DQ3:EZ3"/>
    <mergeCell ref="FC3:GN3"/>
    <mergeCell ref="GO3:GP3"/>
    <mergeCell ref="GQ3:GR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AVERAGED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Fall</dc:creator>
  <cp:lastModifiedBy>Kelsey Fall</cp:lastModifiedBy>
  <dcterms:created xsi:type="dcterms:W3CDTF">2014-09-19T18:32:35Z</dcterms:created>
  <dcterms:modified xsi:type="dcterms:W3CDTF">2016-11-14T20:23:45Z</dcterms:modified>
</cp:coreProperties>
</file>