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autoCompressPictures="0"/>
  <bookViews>
    <workbookView xWindow="800" yWindow="560" windowWidth="24340" windowHeight="15000" activeTab="3"/>
  </bookViews>
  <sheets>
    <sheet name="millipore_filters" sheetId="7" r:id="rId1"/>
    <sheet name="gff_filters" sheetId="1" r:id="rId2"/>
    <sheet name="mesh_filters" sheetId="5" r:id="rId3"/>
    <sheet name="Final" sheetId="6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1" l="1"/>
  <c r="G5" i="1"/>
  <c r="L5" i="1"/>
  <c r="R5" i="1"/>
  <c r="E9" i="6"/>
  <c r="O6" i="5"/>
  <c r="K6" i="5"/>
  <c r="P6" i="5"/>
  <c r="AA6" i="5"/>
  <c r="H9" i="6"/>
  <c r="K9" i="6"/>
  <c r="P5" i="1"/>
  <c r="Q5" i="1"/>
  <c r="S5" i="1"/>
  <c r="F9" i="6"/>
  <c r="L9" i="6"/>
  <c r="M9" i="6"/>
  <c r="K6" i="1"/>
  <c r="G6" i="1"/>
  <c r="L6" i="1"/>
  <c r="R6" i="1"/>
  <c r="E10" i="6"/>
  <c r="O7" i="5"/>
  <c r="K7" i="5"/>
  <c r="P7" i="5"/>
  <c r="AA7" i="5"/>
  <c r="H10" i="6"/>
  <c r="K10" i="6"/>
  <c r="P6" i="1"/>
  <c r="Q6" i="1"/>
  <c r="S6" i="1"/>
  <c r="F10" i="6"/>
  <c r="L10" i="6"/>
  <c r="M10" i="6"/>
  <c r="K7" i="1"/>
  <c r="G7" i="1"/>
  <c r="L7" i="1"/>
  <c r="R7" i="1"/>
  <c r="E11" i="6"/>
  <c r="K11" i="6"/>
  <c r="P7" i="1"/>
  <c r="Q7" i="1"/>
  <c r="S7" i="1"/>
  <c r="F11" i="6"/>
  <c r="L11" i="6"/>
  <c r="M11" i="6"/>
  <c r="K8" i="1"/>
  <c r="G8" i="1"/>
  <c r="L8" i="1"/>
  <c r="R8" i="1"/>
  <c r="E12" i="6"/>
  <c r="K12" i="6"/>
  <c r="P8" i="1"/>
  <c r="Q8" i="1"/>
  <c r="S8" i="1"/>
  <c r="F12" i="6"/>
  <c r="L12" i="6"/>
  <c r="M12" i="6"/>
  <c r="K9" i="1"/>
  <c r="G9" i="1"/>
  <c r="L9" i="1"/>
  <c r="R9" i="1"/>
  <c r="E13" i="6"/>
  <c r="O10" i="5"/>
  <c r="K10" i="5"/>
  <c r="P10" i="5"/>
  <c r="AA10" i="5"/>
  <c r="H13" i="6"/>
  <c r="K13" i="6"/>
  <c r="P9" i="1"/>
  <c r="Q9" i="1"/>
  <c r="S9" i="1"/>
  <c r="F13" i="6"/>
  <c r="Y10" i="5"/>
  <c r="G10" i="5"/>
  <c r="Z10" i="5"/>
  <c r="AB10" i="5"/>
  <c r="I13" i="6"/>
  <c r="L13" i="6"/>
  <c r="M13" i="6"/>
  <c r="K10" i="1"/>
  <c r="G10" i="1"/>
  <c r="L10" i="1"/>
  <c r="R10" i="1"/>
  <c r="E14" i="6"/>
  <c r="O11" i="5"/>
  <c r="K11" i="5"/>
  <c r="P11" i="5"/>
  <c r="AA11" i="5"/>
  <c r="H14" i="6"/>
  <c r="K14" i="6"/>
  <c r="P10" i="1"/>
  <c r="Q10" i="1"/>
  <c r="S10" i="1"/>
  <c r="F14" i="6"/>
  <c r="Y11" i="5"/>
  <c r="G11" i="5"/>
  <c r="Z11" i="5"/>
  <c r="AB11" i="5"/>
  <c r="I14" i="6"/>
  <c r="L14" i="6"/>
  <c r="M14" i="6"/>
  <c r="K11" i="1"/>
  <c r="G11" i="1"/>
  <c r="L11" i="1"/>
  <c r="R11" i="1"/>
  <c r="E15" i="6"/>
  <c r="K15" i="6"/>
  <c r="P11" i="1"/>
  <c r="Q11" i="1"/>
  <c r="S11" i="1"/>
  <c r="F15" i="6"/>
  <c r="L15" i="6"/>
  <c r="M15" i="6"/>
  <c r="K12" i="1"/>
  <c r="G12" i="1"/>
  <c r="L12" i="1"/>
  <c r="R12" i="1"/>
  <c r="E16" i="6"/>
  <c r="K16" i="6"/>
  <c r="P12" i="1"/>
  <c r="Q12" i="1"/>
  <c r="S12" i="1"/>
  <c r="F16" i="6"/>
  <c r="L16" i="6"/>
  <c r="M16" i="6"/>
  <c r="K13" i="1"/>
  <c r="G13" i="1"/>
  <c r="L13" i="1"/>
  <c r="R13" i="1"/>
  <c r="K14" i="1"/>
  <c r="G14" i="1"/>
  <c r="L14" i="1"/>
  <c r="R14" i="1"/>
  <c r="E17" i="6"/>
  <c r="O14" i="5"/>
  <c r="K14" i="5"/>
  <c r="P14" i="5"/>
  <c r="AA14" i="5"/>
  <c r="O15" i="5"/>
  <c r="K15" i="5"/>
  <c r="P15" i="5"/>
  <c r="AA15" i="5"/>
  <c r="H17" i="6"/>
  <c r="K17" i="6"/>
  <c r="P13" i="1"/>
  <c r="Q13" i="1"/>
  <c r="S13" i="1"/>
  <c r="P14" i="1"/>
  <c r="Q14" i="1"/>
  <c r="S14" i="1"/>
  <c r="F17" i="6"/>
  <c r="Y14" i="5"/>
  <c r="G14" i="5"/>
  <c r="Z14" i="5"/>
  <c r="AB14" i="5"/>
  <c r="Y15" i="5"/>
  <c r="G15" i="5"/>
  <c r="Z15" i="5"/>
  <c r="AB15" i="5"/>
  <c r="I17" i="6"/>
  <c r="L17" i="6"/>
  <c r="M17" i="6"/>
  <c r="K15" i="1"/>
  <c r="G15" i="1"/>
  <c r="L15" i="1"/>
  <c r="R15" i="1"/>
  <c r="E18" i="6"/>
  <c r="O16" i="5"/>
  <c r="K16" i="5"/>
  <c r="P16" i="5"/>
  <c r="AA16" i="5"/>
  <c r="H18" i="6"/>
  <c r="K18" i="6"/>
  <c r="P15" i="1"/>
  <c r="Q15" i="1"/>
  <c r="S15" i="1"/>
  <c r="F18" i="6"/>
  <c r="Y16" i="5"/>
  <c r="G16" i="5"/>
  <c r="Z16" i="5"/>
  <c r="AB16" i="5"/>
  <c r="I18" i="6"/>
  <c r="L18" i="6"/>
  <c r="M18" i="6"/>
  <c r="K16" i="1"/>
  <c r="G16" i="1"/>
  <c r="L16" i="1"/>
  <c r="R16" i="1"/>
  <c r="K17" i="1"/>
  <c r="G17" i="1"/>
  <c r="L17" i="1"/>
  <c r="R17" i="1"/>
  <c r="E19" i="6"/>
  <c r="K19" i="6"/>
  <c r="P16" i="1"/>
  <c r="Q16" i="1"/>
  <c r="S16" i="1"/>
  <c r="P17" i="1"/>
  <c r="Q17" i="1"/>
  <c r="S17" i="1"/>
  <c r="F19" i="6"/>
  <c r="L19" i="6"/>
  <c r="M19" i="6"/>
  <c r="K18" i="1"/>
  <c r="G18" i="1"/>
  <c r="L18" i="1"/>
  <c r="R18" i="1"/>
  <c r="E20" i="6"/>
  <c r="O19" i="5"/>
  <c r="K19" i="5"/>
  <c r="P19" i="5"/>
  <c r="AA19" i="5"/>
  <c r="H20" i="6"/>
  <c r="K20" i="6"/>
  <c r="P18" i="1"/>
  <c r="Q18" i="1"/>
  <c r="S18" i="1"/>
  <c r="F20" i="6"/>
  <c r="Y19" i="5"/>
  <c r="G19" i="5"/>
  <c r="Z19" i="5"/>
  <c r="AB19" i="5"/>
  <c r="I20" i="6"/>
  <c r="L20" i="6"/>
  <c r="M20" i="6"/>
  <c r="K19" i="1"/>
  <c r="G19" i="1"/>
  <c r="L19" i="1"/>
  <c r="R19" i="1"/>
  <c r="E21" i="6"/>
  <c r="O20" i="5"/>
  <c r="K20" i="5"/>
  <c r="P20" i="5"/>
  <c r="AA20" i="5"/>
  <c r="H21" i="6"/>
  <c r="K21" i="6"/>
  <c r="P19" i="1"/>
  <c r="Q19" i="1"/>
  <c r="S19" i="1"/>
  <c r="F21" i="6"/>
  <c r="Y20" i="5"/>
  <c r="G20" i="5"/>
  <c r="Z20" i="5"/>
  <c r="AB20" i="5"/>
  <c r="I21" i="6"/>
  <c r="L21" i="6"/>
  <c r="M21" i="6"/>
  <c r="K20" i="1"/>
  <c r="G20" i="1"/>
  <c r="L20" i="1"/>
  <c r="R20" i="1"/>
  <c r="E22" i="6"/>
  <c r="O21" i="5"/>
  <c r="K21" i="5"/>
  <c r="P21" i="5"/>
  <c r="AA21" i="5"/>
  <c r="H22" i="6"/>
  <c r="K22" i="6"/>
  <c r="P20" i="1"/>
  <c r="Q20" i="1"/>
  <c r="S20" i="1"/>
  <c r="F22" i="6"/>
  <c r="Y21" i="5"/>
  <c r="G21" i="5"/>
  <c r="Z21" i="5"/>
  <c r="AB21" i="5"/>
  <c r="I22" i="6"/>
  <c r="L22" i="6"/>
  <c r="M22" i="6"/>
  <c r="K21" i="1"/>
  <c r="G21" i="1"/>
  <c r="L21" i="1"/>
  <c r="R21" i="1"/>
  <c r="E23" i="6"/>
  <c r="K23" i="6"/>
  <c r="P21" i="1"/>
  <c r="Q21" i="1"/>
  <c r="S21" i="1"/>
  <c r="F23" i="6"/>
  <c r="L23" i="6"/>
  <c r="M23" i="6"/>
  <c r="K22" i="1"/>
  <c r="G22" i="1"/>
  <c r="L22" i="1"/>
  <c r="R22" i="1"/>
  <c r="E24" i="6"/>
  <c r="K24" i="6"/>
  <c r="P22" i="1"/>
  <c r="Q22" i="1"/>
  <c r="S22" i="1"/>
  <c r="F24" i="6"/>
  <c r="L24" i="6"/>
  <c r="M24" i="6"/>
  <c r="K23" i="1"/>
  <c r="G23" i="1"/>
  <c r="L23" i="1"/>
  <c r="R23" i="1"/>
  <c r="E25" i="6"/>
  <c r="O24" i="5"/>
  <c r="K24" i="5"/>
  <c r="P24" i="5"/>
  <c r="AA24" i="5"/>
  <c r="H25" i="6"/>
  <c r="K25" i="6"/>
  <c r="P23" i="1"/>
  <c r="Q23" i="1"/>
  <c r="S23" i="1"/>
  <c r="F25" i="6"/>
  <c r="Y24" i="5"/>
  <c r="G24" i="5"/>
  <c r="Z24" i="5"/>
  <c r="AB24" i="5"/>
  <c r="I25" i="6"/>
  <c r="L25" i="6"/>
  <c r="M25" i="6"/>
  <c r="K24" i="1"/>
  <c r="G24" i="1"/>
  <c r="L24" i="1"/>
  <c r="R24" i="1"/>
  <c r="E26" i="6"/>
  <c r="O25" i="5"/>
  <c r="K25" i="5"/>
  <c r="P25" i="5"/>
  <c r="AA25" i="5"/>
  <c r="H26" i="6"/>
  <c r="K26" i="6"/>
  <c r="P24" i="1"/>
  <c r="Q24" i="1"/>
  <c r="S24" i="1"/>
  <c r="F26" i="6"/>
  <c r="Y25" i="5"/>
  <c r="G25" i="5"/>
  <c r="Z25" i="5"/>
  <c r="AB25" i="5"/>
  <c r="I26" i="6"/>
  <c r="L26" i="6"/>
  <c r="M26" i="6"/>
  <c r="K25" i="1"/>
  <c r="G25" i="1"/>
  <c r="L25" i="1"/>
  <c r="R25" i="1"/>
  <c r="E27" i="6"/>
  <c r="K27" i="6"/>
  <c r="P25" i="1"/>
  <c r="Q25" i="1"/>
  <c r="S25" i="1"/>
  <c r="F27" i="6"/>
  <c r="L27" i="6"/>
  <c r="M27" i="6"/>
  <c r="K26" i="1"/>
  <c r="G26" i="1"/>
  <c r="L26" i="1"/>
  <c r="R26" i="1"/>
  <c r="E28" i="6"/>
  <c r="K28" i="6"/>
  <c r="P26" i="1"/>
  <c r="Q26" i="1"/>
  <c r="S26" i="1"/>
  <c r="F28" i="6"/>
  <c r="L28" i="6"/>
  <c r="M28" i="6"/>
  <c r="K27" i="1"/>
  <c r="G27" i="1"/>
  <c r="L27" i="1"/>
  <c r="R27" i="1"/>
  <c r="E29" i="6"/>
  <c r="O28" i="5"/>
  <c r="K28" i="5"/>
  <c r="P28" i="5"/>
  <c r="AA28" i="5"/>
  <c r="H29" i="6"/>
  <c r="K29" i="6"/>
  <c r="P27" i="1"/>
  <c r="Q27" i="1"/>
  <c r="S27" i="1"/>
  <c r="F29" i="6"/>
  <c r="L29" i="6"/>
  <c r="M29" i="6"/>
  <c r="K4" i="1"/>
  <c r="G4" i="1"/>
  <c r="L4" i="1"/>
  <c r="R4" i="1"/>
  <c r="E8" i="6"/>
  <c r="K8" i="6"/>
  <c r="P4" i="1"/>
  <c r="Q4" i="1"/>
  <c r="S4" i="1"/>
  <c r="F8" i="6"/>
  <c r="L8" i="6"/>
  <c r="M8" i="6"/>
  <c r="Y28" i="5"/>
  <c r="G28" i="5"/>
  <c r="Z28" i="5"/>
  <c r="AB28" i="5"/>
  <c r="AC28" i="5"/>
  <c r="AC19" i="5"/>
  <c r="AC10" i="5"/>
  <c r="AC11" i="5"/>
  <c r="AC14" i="5"/>
  <c r="AC15" i="5"/>
  <c r="AC16" i="5"/>
  <c r="AC20" i="5"/>
  <c r="AC21" i="5"/>
  <c r="AC24" i="5"/>
  <c r="AC25" i="5"/>
  <c r="I28" i="6"/>
  <c r="I27" i="6"/>
  <c r="I9" i="6"/>
  <c r="I10" i="6"/>
  <c r="J13" i="6"/>
  <c r="J14" i="6"/>
  <c r="I16" i="6"/>
  <c r="J17" i="6"/>
  <c r="J18" i="6"/>
  <c r="J20" i="6"/>
  <c r="J21" i="6"/>
  <c r="J22" i="6"/>
  <c r="J25" i="6"/>
  <c r="J26" i="6"/>
  <c r="I8" i="6"/>
  <c r="I11" i="6"/>
  <c r="I12" i="6"/>
  <c r="I15" i="6"/>
  <c r="I23" i="6"/>
  <c r="I24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8" i="6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4" i="1"/>
  <c r="X28" i="5"/>
  <c r="X25" i="5"/>
  <c r="X24" i="5"/>
  <c r="X21" i="5"/>
  <c r="X20" i="5"/>
  <c r="X19" i="5"/>
  <c r="X16" i="5"/>
  <c r="X15" i="5"/>
  <c r="X14" i="5"/>
  <c r="X11" i="5"/>
  <c r="X10" i="5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4" i="1"/>
  <c r="T6" i="5"/>
  <c r="G6" i="5"/>
  <c r="U6" i="5"/>
  <c r="T7" i="5"/>
  <c r="G7" i="5"/>
  <c r="U7" i="5"/>
  <c r="T8" i="5"/>
  <c r="T9" i="5"/>
  <c r="T10" i="5"/>
  <c r="U10" i="5"/>
  <c r="T11" i="5"/>
  <c r="U11" i="5"/>
  <c r="T13" i="5"/>
  <c r="T14" i="5"/>
  <c r="U14" i="5"/>
  <c r="T15" i="5"/>
  <c r="U15" i="5"/>
  <c r="T16" i="5"/>
  <c r="U16" i="5"/>
  <c r="T17" i="5"/>
  <c r="T18" i="5"/>
  <c r="G18" i="5"/>
  <c r="U18" i="5"/>
  <c r="T19" i="5"/>
  <c r="U19" i="5"/>
  <c r="T20" i="5"/>
  <c r="U20" i="5"/>
  <c r="T21" i="5"/>
  <c r="U21" i="5"/>
  <c r="T24" i="5"/>
  <c r="U24" i="5"/>
  <c r="T25" i="5"/>
  <c r="U25" i="5"/>
  <c r="T26" i="5"/>
  <c r="T27" i="5"/>
  <c r="T28" i="5"/>
  <c r="U28" i="5"/>
  <c r="T5" i="5"/>
  <c r="T12" i="5"/>
  <c r="T22" i="5"/>
  <c r="T23" i="5"/>
  <c r="S6" i="5"/>
  <c r="S7" i="5"/>
  <c r="S10" i="5"/>
  <c r="S11" i="5"/>
  <c r="S14" i="5"/>
  <c r="S15" i="5"/>
  <c r="S16" i="5"/>
  <c r="S18" i="5"/>
  <c r="S19" i="5"/>
  <c r="S20" i="5"/>
  <c r="S21" i="5"/>
  <c r="S24" i="5"/>
  <c r="S25" i="5"/>
  <c r="S28" i="5"/>
  <c r="O8" i="5"/>
  <c r="K8" i="5"/>
  <c r="P8" i="5"/>
  <c r="O9" i="5"/>
  <c r="K9" i="5"/>
  <c r="P9" i="5"/>
  <c r="O12" i="5"/>
  <c r="K12" i="5"/>
  <c r="P12" i="5"/>
  <c r="O13" i="5"/>
  <c r="K13" i="5"/>
  <c r="P13" i="5"/>
  <c r="O17" i="5"/>
  <c r="K17" i="5"/>
  <c r="P17" i="5"/>
  <c r="O18" i="5"/>
  <c r="K18" i="5"/>
  <c r="P18" i="5"/>
  <c r="O22" i="5"/>
  <c r="K22" i="5"/>
  <c r="P22" i="5"/>
  <c r="O23" i="5"/>
  <c r="K23" i="5"/>
  <c r="P23" i="5"/>
  <c r="O26" i="5"/>
  <c r="K26" i="5"/>
  <c r="P26" i="5"/>
  <c r="O27" i="5"/>
  <c r="K27" i="5"/>
  <c r="P27" i="5"/>
  <c r="O5" i="5"/>
  <c r="K5" i="5"/>
  <c r="P5" i="5"/>
  <c r="AA8" i="5"/>
  <c r="AA9" i="5"/>
  <c r="AA12" i="5"/>
  <c r="AA13" i="5"/>
  <c r="AA17" i="5"/>
  <c r="AA18" i="5"/>
  <c r="AA22" i="5"/>
  <c r="AA23" i="5"/>
  <c r="AA26" i="5"/>
  <c r="AA27" i="5"/>
  <c r="AA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4" i="1"/>
  <c r="K5" i="7"/>
  <c r="G5" i="7"/>
  <c r="L5" i="7"/>
  <c r="M5" i="7"/>
  <c r="K6" i="7"/>
  <c r="G6" i="7"/>
  <c r="L6" i="7"/>
  <c r="M6" i="7"/>
  <c r="K7" i="7"/>
  <c r="G7" i="7"/>
  <c r="L7" i="7"/>
  <c r="M7" i="7"/>
  <c r="K8" i="7"/>
  <c r="G8" i="7"/>
  <c r="L8" i="7"/>
  <c r="M8" i="7"/>
  <c r="K9" i="7"/>
  <c r="G9" i="7"/>
  <c r="L9" i="7"/>
  <c r="M9" i="7"/>
  <c r="K10" i="7"/>
  <c r="G10" i="7"/>
  <c r="L10" i="7"/>
  <c r="M10" i="7"/>
  <c r="K4" i="7"/>
  <c r="G4" i="7"/>
  <c r="L4" i="7"/>
  <c r="M4" i="7"/>
  <c r="J5" i="7"/>
  <c r="J6" i="7"/>
  <c r="J7" i="7"/>
  <c r="J8" i="7"/>
  <c r="J9" i="7"/>
  <c r="J10" i="7"/>
  <c r="J4" i="7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5" i="5"/>
  <c r="F5" i="7"/>
  <c r="F6" i="7"/>
  <c r="F7" i="7"/>
  <c r="F8" i="7"/>
  <c r="F9" i="7"/>
  <c r="F10" i="7"/>
  <c r="F4" i="7"/>
  <c r="G8" i="5"/>
  <c r="G9" i="5"/>
  <c r="G12" i="5"/>
  <c r="G13" i="5"/>
  <c r="G17" i="5"/>
  <c r="G22" i="5"/>
  <c r="G23" i="5"/>
  <c r="G26" i="5"/>
  <c r="G27" i="5"/>
  <c r="G5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AB2" i="5"/>
  <c r="S1" i="1"/>
  <c r="N1" i="7"/>
  <c r="K31" i="1"/>
  <c r="P32" i="5"/>
  <c r="K7" i="6"/>
</calcChain>
</file>

<file path=xl/sharedStrings.xml><?xml version="1.0" encoding="utf-8"?>
<sst xmlns="http://schemas.openxmlformats.org/spreadsheetml/2006/main" count="405" uniqueCount="115">
  <si>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</si>
  <si>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</si>
  <si>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</si>
  <si>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</si>
  <si>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</si>
  <si>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</si>
  <si>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</si>
  <si>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</si>
  <si>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</si>
  <si>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</si>
  <si>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</si>
  <si>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</si>
  <si>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</si>
  <si>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</si>
  <si>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</si>
  <si>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</si>
  <si>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</si>
  <si>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</si>
  <si>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</si>
  <si>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</si>
  <si>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</si>
  <si>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</si>
  <si>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</si>
  <si>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</si>
  <si>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</si>
  <si>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</si>
  <si>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</si>
  <si>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</si>
  <si>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</si>
  <si>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</si>
  <si>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TSS (mg/L)</t>
  </si>
  <si>
    <t>TFS (mg/L)</t>
  </si>
  <si>
    <t>TVS (mg/L)</t>
  </si>
  <si>
    <t>Sample</t>
  </si>
  <si>
    <t>depth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</si>
  <si>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</si>
  <si>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</si>
  <si>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</si>
  <si>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</si>
  <si>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</si>
  <si>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</si>
  <si>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</si>
  <si>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</si>
  <si>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</si>
  <si>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</si>
  <si>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</si>
  <si>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</si>
  <si>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Dry Wt 1</t>
  </si>
  <si>
    <t>**Scale Calibrated on 11/10/14</t>
  </si>
  <si>
    <t>Sampled on:8/24/15</t>
  </si>
  <si>
    <t>Sample (103 deg C) tray only</t>
  </si>
  <si>
    <t>Tray Prep (103-105 C)</t>
  </si>
  <si>
    <t>Sample-No sample</t>
  </si>
  <si>
    <t>Sample-No Sample</t>
  </si>
  <si>
    <t>Desc</t>
  </si>
  <si>
    <t>TSS&lt;0.7 microns</t>
  </si>
  <si>
    <t>Detection Limit mg/L</t>
  </si>
  <si>
    <t>Sample -No Sample (tray only)</t>
  </si>
  <si>
    <t>**Scale Calibrated on 11/12/15</t>
  </si>
  <si>
    <t>*** at or below detection limit</t>
  </si>
  <si>
    <t>Suspended Solid Samples &gt; 0.7 microns</t>
  </si>
  <si>
    <t>Suspended Solid Samples &lt;0.7 microns</t>
  </si>
  <si>
    <t>T5607</t>
  </si>
  <si>
    <t>T5608</t>
  </si>
  <si>
    <t>T5610</t>
  </si>
  <si>
    <t>T5612</t>
  </si>
  <si>
    <t>T5614</t>
  </si>
  <si>
    <t>T5616</t>
  </si>
  <si>
    <t>T5612D</t>
  </si>
  <si>
    <t>M5607</t>
  </si>
  <si>
    <t>B5607</t>
  </si>
  <si>
    <t>M5608</t>
  </si>
  <si>
    <t>B5608</t>
  </si>
  <si>
    <t>B5609</t>
  </si>
  <si>
    <t>M5610</t>
  </si>
  <si>
    <t>B5610</t>
  </si>
  <si>
    <t>B5610D</t>
  </si>
  <si>
    <t>B5611</t>
  </si>
  <si>
    <t>M5612</t>
  </si>
  <si>
    <t>B5612</t>
  </si>
  <si>
    <t>B5613</t>
  </si>
  <si>
    <t>B5614</t>
  </si>
  <si>
    <t>M5614</t>
  </si>
  <si>
    <t>B5615</t>
  </si>
  <si>
    <t>M5616</t>
  </si>
  <si>
    <t>B5616</t>
  </si>
  <si>
    <t>15AA034</t>
  </si>
  <si>
    <t>15AA035</t>
  </si>
  <si>
    <t>15AA036</t>
  </si>
  <si>
    <t>15AA037</t>
  </si>
  <si>
    <t>15AA038</t>
  </si>
  <si>
    <t>15AA039</t>
  </si>
  <si>
    <t>15AA040</t>
  </si>
  <si>
    <t>15AA041</t>
  </si>
  <si>
    <t>15AA042</t>
  </si>
  <si>
    <t>15AA043</t>
  </si>
  <si>
    <t>15AA044</t>
  </si>
  <si>
    <t>15AA045</t>
  </si>
  <si>
    <t>15AA046</t>
  </si>
  <si>
    <t>15AA047</t>
  </si>
  <si>
    <t>15AA048</t>
  </si>
  <si>
    <t>15AA049</t>
  </si>
  <si>
    <t>15AA050</t>
  </si>
  <si>
    <t>15AA051</t>
  </si>
  <si>
    <t>15AA052</t>
  </si>
  <si>
    <t>15AA053</t>
  </si>
  <si>
    <t>15AA054</t>
  </si>
  <si>
    <t>15AA055</t>
  </si>
  <si>
    <t>15AA056</t>
  </si>
  <si>
    <t>15AA058</t>
  </si>
  <si>
    <t>***</t>
  </si>
  <si>
    <t xml:space="preserve">Dist 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</si>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</sst>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94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0" fillId="0" borderId="1" xfId="0" applyBorder="1"/>
    <xf numFmtId="0" fontId="3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Border="1"/>
    <xf numFmtId="0" fontId="0" fillId="0" borderId="2" xfId="0" applyBorder="1"/>
    <xf numFmtId="0" fontId="2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Fill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7" fillId="0" borderId="2" xfId="0" applyFont="1" applyBorder="1"/>
    <xf numFmtId="0" fontId="0" fillId="0" borderId="4" xfId="0" applyBorder="1"/>
    <xf numFmtId="0" fontId="6" fillId="0" borderId="2" xfId="0" applyFont="1" applyBorder="1"/>
    <xf numFmtId="0" fontId="8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4" xfId="0" applyFont="1" applyBorder="1"/>
    <xf numFmtId="0" fontId="7" fillId="0" borderId="5" xfId="0" applyFont="1" applyBorder="1"/>
    <xf numFmtId="0" fontId="7" fillId="0" borderId="3" xfId="0" applyFont="1" applyBorder="1"/>
    <xf numFmtId="0" fontId="6" fillId="0" borderId="5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2" fillId="0" borderId="4" xfId="0" applyFont="1" applyFill="1" applyBorder="1"/>
    <xf numFmtId="0" fontId="3" fillId="0" borderId="4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4" xfId="0" applyBorder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164" fontId="0" fillId="0" borderId="4" xfId="0" applyNumberFormat="1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2" fillId="0" borderId="0" xfId="0" applyFont="1" applyBorder="1" applyAlignment="1">
      <alignment horizontal="center"/>
    </xf>
    <xf numFmtId="164" fontId="3" fillId="0" borderId="1" xfId="0" applyNumberFormat="1" applyFont="1" applyBorder="1"/>
    <xf numFmtId="164" fontId="11" fillId="0" borderId="0" xfId="0" applyNumberFormat="1" applyFont="1" applyBorder="1"/>
    <xf numFmtId="164" fontId="11" fillId="0" borderId="1" xfId="0" applyNumberFormat="1" applyFont="1" applyBorder="1"/>
    <xf numFmtId="164" fontId="3" fillId="0" borderId="0" xfId="0" applyNumberFormat="1" applyFont="1" applyBorder="1"/>
    <xf numFmtId="0" fontId="11" fillId="0" borderId="0" xfId="0" applyFont="1"/>
    <xf numFmtId="0" fontId="2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/>
    <xf numFmtId="164" fontId="11" fillId="0" borderId="4" xfId="0" applyNumberFormat="1" applyFont="1" applyBorder="1"/>
    <xf numFmtId="0" fontId="11" fillId="0" borderId="4" xfId="0" applyFont="1" applyBorder="1"/>
    <xf numFmtId="2" fontId="11" fillId="0" borderId="0" xfId="0" applyNumberFormat="1" applyFont="1"/>
    <xf numFmtId="164" fontId="12" fillId="0" borderId="1" xfId="0" applyNumberFormat="1" applyFont="1" applyBorder="1"/>
    <xf numFmtId="0" fontId="12" fillId="0" borderId="0" xfId="0" applyFont="1"/>
    <xf numFmtId="0" fontId="12" fillId="0" borderId="4" xfId="0" applyFont="1" applyBorder="1"/>
    <xf numFmtId="164" fontId="12" fillId="0" borderId="4" xfId="0" applyNumberFormat="1" applyFont="1" applyBorder="1"/>
    <xf numFmtId="0" fontId="14" fillId="0" borderId="0" xfId="0" applyFont="1" applyFill="1" applyBorder="1" applyAlignment="1"/>
    <xf numFmtId="0" fontId="14" fillId="0" borderId="0" xfId="0" applyFont="1"/>
    <xf numFmtId="0" fontId="15" fillId="0" borderId="0" xfId="0" applyFont="1"/>
    <xf numFmtId="2" fontId="0" fillId="0" borderId="0" xfId="0" applyNumberFormat="1" applyBorder="1"/>
    <xf numFmtId="2" fontId="0" fillId="0" borderId="0" xfId="0" applyNumberFormat="1" applyFont="1"/>
    <xf numFmtId="0" fontId="6" fillId="0" borderId="3" xfId="0" applyFont="1" applyBorder="1"/>
    <xf numFmtId="2" fontId="11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16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0" fontId="19" fillId="0" borderId="0" xfId="0" applyFont="1" applyBorder="1"/>
    <xf numFmtId="0" fontId="19" fillId="0" borderId="0" xfId="0" applyFont="1"/>
    <xf numFmtId="0" fontId="20" fillId="0" borderId="0" xfId="0" applyFont="1"/>
    <xf numFmtId="0" fontId="19" fillId="0" borderId="2" xfId="0" applyFont="1" applyBorder="1"/>
    <xf numFmtId="0" fontId="20" fillId="0" borderId="2" xfId="0" applyFont="1" applyBorder="1"/>
    <xf numFmtId="2" fontId="20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Border="1"/>
    <xf numFmtId="164" fontId="0" fillId="0" borderId="0" xfId="0" applyNumberFormat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/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4" xfId="0" applyBorder="1"/>
    <xf numFmtId="0" fontId="0" fillId="0" borderId="0" xfId="0"/>
    <xf numFmtId="0" fontId="0" fillId="0" borderId="0" xfId="0"/>
    <xf numFmtId="0" fontId="0" fillId="0" borderId="4" xfId="0" applyFont="1" applyBorder="1"/>
    <xf numFmtId="164" fontId="0" fillId="0" borderId="4" xfId="0" applyNumberFormat="1" applyFill="1" applyBorder="1"/>
    <xf numFmtId="164" fontId="0" fillId="0" borderId="0" xfId="0" applyNumberFormat="1" applyFont="1"/>
    <xf numFmtId="164" fontId="0" fillId="0" borderId="0" xfId="0" applyNumberFormat="1" applyFont="1" applyFill="1" applyBorder="1"/>
    <xf numFmtId="0" fontId="0" fillId="0" borderId="0" xfId="0" applyFont="1" applyBorder="1"/>
    <xf numFmtId="0" fontId="0" fillId="0" borderId="1" xfId="0" applyFont="1" applyBorder="1"/>
    <xf numFmtId="164" fontId="0" fillId="0" borderId="4" xfId="0" applyNumberFormat="1" applyFont="1" applyFill="1" applyBorder="1"/>
    <xf numFmtId="2" fontId="22" fillId="0" borderId="0" xfId="0" applyNumberFormat="1" applyFont="1" applyBorder="1" applyAlignment="1">
      <alignment horizontal="center"/>
    </xf>
    <xf numFmtId="0" fontId="0" fillId="0" borderId="6" xfId="0" applyFont="1" applyBorder="1" applyAlignment="1"/>
    <xf numFmtId="0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</cellXfs>
  <cellStyles count="449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Followed Hyperlink" xfId="44190" builtinId="9" hidden="1"/>
    <cellStyle name="Followed Hyperlink" xfId="44192" builtinId="9" hidden="1"/>
    <cellStyle name="Followed Hyperlink" xfId="44194" builtinId="9" hidden="1"/>
    <cellStyle name="Followed Hyperlink" xfId="44196" builtinId="9" hidden="1"/>
    <cellStyle name="Followed Hyperlink" xfId="44198" builtinId="9" hidden="1"/>
    <cellStyle name="Followed Hyperlink" xfId="44200" builtinId="9" hidden="1"/>
    <cellStyle name="Followed Hyperlink" xfId="44202" builtinId="9" hidden="1"/>
    <cellStyle name="Followed Hyperlink" xfId="44204" builtinId="9" hidden="1"/>
    <cellStyle name="Followed Hyperlink" xfId="44206" builtinId="9" hidden="1"/>
    <cellStyle name="Followed Hyperlink" xfId="44208" builtinId="9" hidden="1"/>
    <cellStyle name="Followed Hyperlink" xfId="44210" builtinId="9" hidden="1"/>
    <cellStyle name="Followed Hyperlink" xfId="44212" builtinId="9" hidden="1"/>
    <cellStyle name="Followed Hyperlink" xfId="44214" builtinId="9" hidden="1"/>
    <cellStyle name="Followed Hyperlink" xfId="44216" builtinId="9" hidden="1"/>
    <cellStyle name="Followed Hyperlink" xfId="44218" builtinId="9" hidden="1"/>
    <cellStyle name="Followed Hyperlink" xfId="44220" builtinId="9" hidden="1"/>
    <cellStyle name="Followed Hyperlink" xfId="44222" builtinId="9" hidden="1"/>
    <cellStyle name="Followed Hyperlink" xfId="44224" builtinId="9" hidden="1"/>
    <cellStyle name="Followed Hyperlink" xfId="44226" builtinId="9" hidden="1"/>
    <cellStyle name="Followed Hyperlink" xfId="44228" builtinId="9" hidden="1"/>
    <cellStyle name="Followed Hyperlink" xfId="44230" builtinId="9" hidden="1"/>
    <cellStyle name="Followed Hyperlink" xfId="44232" builtinId="9" hidden="1"/>
    <cellStyle name="Followed Hyperlink" xfId="44234" builtinId="9" hidden="1"/>
    <cellStyle name="Followed Hyperlink" xfId="44236" builtinId="9" hidden="1"/>
    <cellStyle name="Followed Hyperlink" xfId="44238" builtinId="9" hidden="1"/>
    <cellStyle name="Followed Hyperlink" xfId="44240" builtinId="9" hidden="1"/>
    <cellStyle name="Followed Hyperlink" xfId="44242" builtinId="9" hidden="1"/>
    <cellStyle name="Followed Hyperlink" xfId="44244" builtinId="9" hidden="1"/>
    <cellStyle name="Followed Hyperlink" xfId="44246" builtinId="9" hidden="1"/>
    <cellStyle name="Followed Hyperlink" xfId="44248" builtinId="9" hidden="1"/>
    <cellStyle name="Followed Hyperlink" xfId="44250" builtinId="9" hidden="1"/>
    <cellStyle name="Followed Hyperlink" xfId="44252" builtinId="9" hidden="1"/>
    <cellStyle name="Followed Hyperlink" xfId="44254" builtinId="9" hidden="1"/>
    <cellStyle name="Followed Hyperlink" xfId="44256" builtinId="9" hidden="1"/>
    <cellStyle name="Followed Hyperlink" xfId="44258" builtinId="9" hidden="1"/>
    <cellStyle name="Followed Hyperlink" xfId="44260" builtinId="9" hidden="1"/>
    <cellStyle name="Followed Hyperlink" xfId="44262" builtinId="9" hidden="1"/>
    <cellStyle name="Followed Hyperlink" xfId="44264" builtinId="9" hidden="1"/>
    <cellStyle name="Followed Hyperlink" xfId="44266" builtinId="9" hidden="1"/>
    <cellStyle name="Followed Hyperlink" xfId="44268" builtinId="9" hidden="1"/>
    <cellStyle name="Followed Hyperlink" xfId="44270" builtinId="9" hidden="1"/>
    <cellStyle name="Followed Hyperlink" xfId="44272" builtinId="9" hidden="1"/>
    <cellStyle name="Followed Hyperlink" xfId="44274" builtinId="9" hidden="1"/>
    <cellStyle name="Followed Hyperlink" xfId="44276" builtinId="9" hidden="1"/>
    <cellStyle name="Followed Hyperlink" xfId="44278" builtinId="9" hidden="1"/>
    <cellStyle name="Followed Hyperlink" xfId="44280" builtinId="9" hidden="1"/>
    <cellStyle name="Followed Hyperlink" xfId="44282" builtinId="9" hidden="1"/>
    <cellStyle name="Followed Hyperlink" xfId="44284" builtinId="9" hidden="1"/>
    <cellStyle name="Followed Hyperlink" xfId="44286" builtinId="9" hidden="1"/>
    <cellStyle name="Followed Hyperlink" xfId="44288" builtinId="9" hidden="1"/>
    <cellStyle name="Followed Hyperlink" xfId="44290" builtinId="9" hidden="1"/>
    <cellStyle name="Followed Hyperlink" xfId="44292" builtinId="9" hidden="1"/>
    <cellStyle name="Followed Hyperlink" xfId="44294" builtinId="9" hidden="1"/>
    <cellStyle name="Followed Hyperlink" xfId="44296" builtinId="9" hidden="1"/>
    <cellStyle name="Followed Hyperlink" xfId="44298" builtinId="9" hidden="1"/>
    <cellStyle name="Followed Hyperlink" xfId="44300" builtinId="9" hidden="1"/>
    <cellStyle name="Followed Hyperlink" xfId="44302" builtinId="9" hidden="1"/>
    <cellStyle name="Followed Hyperlink" xfId="44304" builtinId="9" hidden="1"/>
    <cellStyle name="Followed Hyperlink" xfId="44306" builtinId="9" hidden="1"/>
    <cellStyle name="Followed Hyperlink" xfId="44308" builtinId="9" hidden="1"/>
    <cellStyle name="Followed Hyperlink" xfId="44310" builtinId="9" hidden="1"/>
    <cellStyle name="Followed Hyperlink" xfId="44312" builtinId="9" hidden="1"/>
    <cellStyle name="Followed Hyperlink" xfId="44314" builtinId="9" hidden="1"/>
    <cellStyle name="Followed Hyperlink" xfId="44316" builtinId="9" hidden="1"/>
    <cellStyle name="Followed Hyperlink" xfId="44318" builtinId="9" hidden="1"/>
    <cellStyle name="Followed Hyperlink" xfId="44320" builtinId="9" hidden="1"/>
    <cellStyle name="Followed Hyperlink" xfId="44322" builtinId="9" hidden="1"/>
    <cellStyle name="Followed Hyperlink" xfId="44324" builtinId="9" hidden="1"/>
    <cellStyle name="Followed Hyperlink" xfId="44326" builtinId="9" hidden="1"/>
    <cellStyle name="Followed Hyperlink" xfId="44328" builtinId="9" hidden="1"/>
    <cellStyle name="Followed Hyperlink" xfId="44330" builtinId="9" hidden="1"/>
    <cellStyle name="Followed Hyperlink" xfId="44332" builtinId="9" hidden="1"/>
    <cellStyle name="Followed Hyperlink" xfId="44334" builtinId="9" hidden="1"/>
    <cellStyle name="Followed Hyperlink" xfId="44336" builtinId="9" hidden="1"/>
    <cellStyle name="Followed Hyperlink" xfId="44338" builtinId="9" hidden="1"/>
    <cellStyle name="Followed Hyperlink" xfId="44340" builtinId="9" hidden="1"/>
    <cellStyle name="Followed Hyperlink" xfId="44342" builtinId="9" hidden="1"/>
    <cellStyle name="Followed Hyperlink" xfId="44344" builtinId="9" hidden="1"/>
    <cellStyle name="Followed Hyperlink" xfId="44346" builtinId="9" hidden="1"/>
    <cellStyle name="Followed Hyperlink" xfId="44348" builtinId="9" hidden="1"/>
    <cellStyle name="Followed Hyperlink" xfId="44350" builtinId="9" hidden="1"/>
    <cellStyle name="Followed Hyperlink" xfId="44352" builtinId="9" hidden="1"/>
    <cellStyle name="Followed Hyperlink" xfId="44354" builtinId="9" hidden="1"/>
    <cellStyle name="Followed Hyperlink" xfId="44356" builtinId="9" hidden="1"/>
    <cellStyle name="Followed Hyperlink" xfId="44358" builtinId="9" hidden="1"/>
    <cellStyle name="Followed Hyperlink" xfId="44360" builtinId="9" hidden="1"/>
    <cellStyle name="Followed Hyperlink" xfId="44362" builtinId="9" hidden="1"/>
    <cellStyle name="Followed Hyperlink" xfId="44364" builtinId="9" hidden="1"/>
    <cellStyle name="Followed Hyperlink" xfId="44366" builtinId="9" hidden="1"/>
    <cellStyle name="Followed Hyperlink" xfId="44368" builtinId="9" hidden="1"/>
    <cellStyle name="Followed Hyperlink" xfId="44370" builtinId="9" hidden="1"/>
    <cellStyle name="Followed Hyperlink" xfId="44372" builtinId="9" hidden="1"/>
    <cellStyle name="Followed Hyperlink" xfId="44374" builtinId="9" hidden="1"/>
    <cellStyle name="Followed Hyperlink" xfId="44376" builtinId="9" hidden="1"/>
    <cellStyle name="Followed Hyperlink" xfId="44378" builtinId="9" hidden="1"/>
    <cellStyle name="Followed Hyperlink" xfId="44380" builtinId="9" hidden="1"/>
    <cellStyle name="Followed Hyperlink" xfId="44382" builtinId="9" hidden="1"/>
    <cellStyle name="Followed Hyperlink" xfId="44384" builtinId="9" hidden="1"/>
    <cellStyle name="Followed Hyperlink" xfId="44386" builtinId="9" hidden="1"/>
    <cellStyle name="Followed Hyperlink" xfId="44388" builtinId="9" hidden="1"/>
    <cellStyle name="Followed Hyperlink" xfId="44390" builtinId="9" hidden="1"/>
    <cellStyle name="Followed Hyperlink" xfId="44392" builtinId="9" hidden="1"/>
    <cellStyle name="Followed Hyperlink" xfId="44394" builtinId="9" hidden="1"/>
    <cellStyle name="Followed Hyperlink" xfId="44396" builtinId="9" hidden="1"/>
    <cellStyle name="Followed Hyperlink" xfId="44398" builtinId="9" hidden="1"/>
    <cellStyle name="Followed Hyperlink" xfId="44400" builtinId="9" hidden="1"/>
    <cellStyle name="Followed Hyperlink" xfId="44402" builtinId="9" hidden="1"/>
    <cellStyle name="Followed Hyperlink" xfId="44404" builtinId="9" hidden="1"/>
    <cellStyle name="Followed Hyperlink" xfId="44406" builtinId="9" hidden="1"/>
    <cellStyle name="Followed Hyperlink" xfId="44408" builtinId="9" hidden="1"/>
    <cellStyle name="Followed Hyperlink" xfId="44410" builtinId="9" hidden="1"/>
    <cellStyle name="Followed Hyperlink" xfId="44412" builtinId="9" hidden="1"/>
    <cellStyle name="Followed Hyperlink" xfId="44414" builtinId="9" hidden="1"/>
    <cellStyle name="Followed Hyperlink" xfId="44416" builtinId="9" hidden="1"/>
    <cellStyle name="Followed Hyperlink" xfId="44418" builtinId="9" hidden="1"/>
    <cellStyle name="Followed Hyperlink" xfId="44420" builtinId="9" hidden="1"/>
    <cellStyle name="Followed Hyperlink" xfId="44422" builtinId="9" hidden="1"/>
    <cellStyle name="Followed Hyperlink" xfId="44424" builtinId="9" hidden="1"/>
    <cellStyle name="Followed Hyperlink" xfId="44426" builtinId="9" hidden="1"/>
    <cellStyle name="Followed Hyperlink" xfId="44428" builtinId="9" hidden="1"/>
    <cellStyle name="Followed Hyperlink" xfId="44430" builtinId="9" hidden="1"/>
    <cellStyle name="Followed Hyperlink" xfId="44432" builtinId="9" hidden="1"/>
    <cellStyle name="Followed Hyperlink" xfId="44434" builtinId="9" hidden="1"/>
    <cellStyle name="Followed Hyperlink" xfId="44436" builtinId="9" hidden="1"/>
    <cellStyle name="Followed Hyperlink" xfId="44438" builtinId="9" hidden="1"/>
    <cellStyle name="Followed Hyperlink" xfId="44440" builtinId="9" hidden="1"/>
    <cellStyle name="Followed Hyperlink" xfId="44442" builtinId="9" hidden="1"/>
    <cellStyle name="Followed Hyperlink" xfId="44444" builtinId="9" hidden="1"/>
    <cellStyle name="Followed Hyperlink" xfId="44446" builtinId="9" hidden="1"/>
    <cellStyle name="Followed Hyperlink" xfId="44448" builtinId="9" hidden="1"/>
    <cellStyle name="Followed Hyperlink" xfId="44450" builtinId="9" hidden="1"/>
    <cellStyle name="Followed Hyperlink" xfId="44452" builtinId="9" hidden="1"/>
    <cellStyle name="Followed Hyperlink" xfId="44454" builtinId="9" hidden="1"/>
    <cellStyle name="Followed Hyperlink" xfId="44456" builtinId="9" hidden="1"/>
    <cellStyle name="Followed Hyperlink" xfId="44458" builtinId="9" hidden="1"/>
    <cellStyle name="Followed Hyperlink" xfId="44460" builtinId="9" hidden="1"/>
    <cellStyle name="Followed Hyperlink" xfId="44462" builtinId="9" hidden="1"/>
    <cellStyle name="Followed Hyperlink" xfId="44464" builtinId="9" hidden="1"/>
    <cellStyle name="Followed Hyperlink" xfId="44466" builtinId="9" hidden="1"/>
    <cellStyle name="Followed Hyperlink" xfId="44468" builtinId="9" hidden="1"/>
    <cellStyle name="Followed Hyperlink" xfId="44470" builtinId="9" hidden="1"/>
    <cellStyle name="Followed Hyperlink" xfId="44472" builtinId="9" hidden="1"/>
    <cellStyle name="Followed Hyperlink" xfId="44474" builtinId="9" hidden="1"/>
    <cellStyle name="Followed Hyperlink" xfId="44476" builtinId="9" hidden="1"/>
    <cellStyle name="Followed Hyperlink" xfId="44478" builtinId="9" hidden="1"/>
    <cellStyle name="Followed Hyperlink" xfId="44480" builtinId="9" hidden="1"/>
    <cellStyle name="Followed Hyperlink" xfId="44482" builtinId="9" hidden="1"/>
    <cellStyle name="Followed Hyperlink" xfId="44484" builtinId="9" hidden="1"/>
    <cellStyle name="Followed Hyperlink" xfId="44486" builtinId="9" hidden="1"/>
    <cellStyle name="Followed Hyperlink" xfId="44488" builtinId="9" hidden="1"/>
    <cellStyle name="Followed Hyperlink" xfId="44490" builtinId="9" hidden="1"/>
    <cellStyle name="Followed Hyperlink" xfId="44492" builtinId="9" hidden="1"/>
    <cellStyle name="Followed Hyperlink" xfId="44494" builtinId="9" hidden="1"/>
    <cellStyle name="Followed Hyperlink" xfId="44496" builtinId="9" hidden="1"/>
    <cellStyle name="Followed Hyperlink" xfId="44498" builtinId="9" hidden="1"/>
    <cellStyle name="Followed Hyperlink" xfId="44500" builtinId="9" hidden="1"/>
    <cellStyle name="Followed Hyperlink" xfId="44502" builtinId="9" hidden="1"/>
    <cellStyle name="Followed Hyperlink" xfId="44504" builtinId="9" hidden="1"/>
    <cellStyle name="Followed Hyperlink" xfId="44506" builtinId="9" hidden="1"/>
    <cellStyle name="Followed Hyperlink" xfId="44508" builtinId="9" hidden="1"/>
    <cellStyle name="Followed Hyperlink" xfId="44510" builtinId="9" hidden="1"/>
    <cellStyle name="Followed Hyperlink" xfId="44512" builtinId="9" hidden="1"/>
    <cellStyle name="Followed Hyperlink" xfId="44514" builtinId="9" hidden="1"/>
    <cellStyle name="Followed Hyperlink" xfId="44516" builtinId="9" hidden="1"/>
    <cellStyle name="Followed Hyperlink" xfId="44518" builtinId="9" hidden="1"/>
    <cellStyle name="Followed Hyperlink" xfId="44520" builtinId="9" hidden="1"/>
    <cellStyle name="Followed Hyperlink" xfId="44522" builtinId="9" hidden="1"/>
    <cellStyle name="Followed Hyperlink" xfId="44524" builtinId="9" hidden="1"/>
    <cellStyle name="Followed Hyperlink" xfId="44526" builtinId="9" hidden="1"/>
    <cellStyle name="Followed Hyperlink" xfId="44528" builtinId="9" hidden="1"/>
    <cellStyle name="Followed Hyperlink" xfId="44530" builtinId="9" hidden="1"/>
    <cellStyle name="Followed Hyperlink" xfId="44532" builtinId="9" hidden="1"/>
    <cellStyle name="Followed Hyperlink" xfId="44534" builtinId="9" hidden="1"/>
    <cellStyle name="Followed Hyperlink" xfId="44536" builtinId="9" hidden="1"/>
    <cellStyle name="Followed Hyperlink" xfId="44538" builtinId="9" hidden="1"/>
    <cellStyle name="Followed Hyperlink" xfId="44540" builtinId="9" hidden="1"/>
    <cellStyle name="Followed Hyperlink" xfId="44542" builtinId="9" hidden="1"/>
    <cellStyle name="Followed Hyperlink" xfId="44544" builtinId="9" hidden="1"/>
    <cellStyle name="Followed Hyperlink" xfId="44546" builtinId="9" hidden="1"/>
    <cellStyle name="Followed Hyperlink" xfId="44548" builtinId="9" hidden="1"/>
    <cellStyle name="Followed Hyperlink" xfId="44550" builtinId="9" hidden="1"/>
    <cellStyle name="Followed Hyperlink" xfId="44552" builtinId="9" hidden="1"/>
    <cellStyle name="Followed Hyperlink" xfId="44554" builtinId="9" hidden="1"/>
    <cellStyle name="Followed Hyperlink" xfId="44556" builtinId="9" hidden="1"/>
    <cellStyle name="Followed Hyperlink" xfId="44558" builtinId="9" hidden="1"/>
    <cellStyle name="Followed Hyperlink" xfId="44560" builtinId="9" hidden="1"/>
    <cellStyle name="Followed Hyperlink" xfId="44562" builtinId="9" hidden="1"/>
    <cellStyle name="Followed Hyperlink" xfId="44564" builtinId="9" hidden="1"/>
    <cellStyle name="Followed Hyperlink" xfId="44566" builtinId="9" hidden="1"/>
    <cellStyle name="Followed Hyperlink" xfId="44568" builtinId="9" hidden="1"/>
    <cellStyle name="Followed Hyperlink" xfId="44570" builtinId="9" hidden="1"/>
    <cellStyle name="Followed Hyperlink" xfId="44572" builtinId="9" hidden="1"/>
    <cellStyle name="Followed Hyperlink" xfId="44574" builtinId="9" hidden="1"/>
    <cellStyle name="Followed Hyperlink" xfId="44576" builtinId="9" hidden="1"/>
    <cellStyle name="Followed Hyperlink" xfId="44578" builtinId="9" hidden="1"/>
    <cellStyle name="Followed Hyperlink" xfId="44580" builtinId="9" hidden="1"/>
    <cellStyle name="Followed Hyperlink" xfId="44582" builtinId="9" hidden="1"/>
    <cellStyle name="Followed Hyperlink" xfId="44584" builtinId="9" hidden="1"/>
    <cellStyle name="Followed Hyperlink" xfId="44586" builtinId="9" hidden="1"/>
    <cellStyle name="Followed Hyperlink" xfId="44588" builtinId="9" hidden="1"/>
    <cellStyle name="Followed Hyperlink" xfId="44590" builtinId="9" hidden="1"/>
    <cellStyle name="Followed Hyperlink" xfId="44592" builtinId="9" hidden="1"/>
    <cellStyle name="Followed Hyperlink" xfId="44594" builtinId="9" hidden="1"/>
    <cellStyle name="Followed Hyperlink" xfId="44596" builtinId="9" hidden="1"/>
    <cellStyle name="Followed Hyperlink" xfId="44598" builtinId="9" hidden="1"/>
    <cellStyle name="Followed Hyperlink" xfId="44600" builtinId="9" hidden="1"/>
    <cellStyle name="Followed Hyperlink" xfId="44602" builtinId="9" hidden="1"/>
    <cellStyle name="Followed Hyperlink" xfId="44604" builtinId="9" hidden="1"/>
    <cellStyle name="Followed Hyperlink" xfId="44606" builtinId="9" hidden="1"/>
    <cellStyle name="Followed Hyperlink" xfId="44608" builtinId="9" hidden="1"/>
    <cellStyle name="Followed Hyperlink" xfId="44610" builtinId="9" hidden="1"/>
    <cellStyle name="Followed Hyperlink" xfId="44612" builtinId="9" hidden="1"/>
    <cellStyle name="Followed Hyperlink" xfId="44614" builtinId="9" hidden="1"/>
    <cellStyle name="Followed Hyperlink" xfId="44616" builtinId="9" hidden="1"/>
    <cellStyle name="Followed Hyperlink" xfId="44618" builtinId="9" hidden="1"/>
    <cellStyle name="Followed Hyperlink" xfId="44620" builtinId="9" hidden="1"/>
    <cellStyle name="Followed Hyperlink" xfId="44622" builtinId="9" hidden="1"/>
    <cellStyle name="Followed Hyperlink" xfId="44624" builtinId="9" hidden="1"/>
    <cellStyle name="Followed Hyperlink" xfId="44626" builtinId="9" hidden="1"/>
    <cellStyle name="Followed Hyperlink" xfId="44628" builtinId="9" hidden="1"/>
    <cellStyle name="Followed Hyperlink" xfId="44630" builtinId="9" hidden="1"/>
    <cellStyle name="Followed Hyperlink" xfId="44632" builtinId="9" hidden="1"/>
    <cellStyle name="Followed Hyperlink" xfId="44634" builtinId="9" hidden="1"/>
    <cellStyle name="Followed Hyperlink" xfId="44636" builtinId="9" hidden="1"/>
    <cellStyle name="Followed Hyperlink" xfId="44638" builtinId="9" hidden="1"/>
    <cellStyle name="Followed Hyperlink" xfId="44640" builtinId="9" hidden="1"/>
    <cellStyle name="Followed Hyperlink" xfId="44642" builtinId="9" hidden="1"/>
    <cellStyle name="Followed Hyperlink" xfId="44644" builtinId="9" hidden="1"/>
    <cellStyle name="Followed Hyperlink" xfId="44646" builtinId="9" hidden="1"/>
    <cellStyle name="Followed Hyperlink" xfId="44648" builtinId="9" hidden="1"/>
    <cellStyle name="Followed Hyperlink" xfId="44650" builtinId="9" hidden="1"/>
    <cellStyle name="Followed Hyperlink" xfId="44652" builtinId="9" hidden="1"/>
    <cellStyle name="Followed Hyperlink" xfId="44654" builtinId="9" hidden="1"/>
    <cellStyle name="Followed Hyperlink" xfId="44656" builtinId="9" hidden="1"/>
    <cellStyle name="Followed Hyperlink" xfId="44658" builtinId="9" hidden="1"/>
    <cellStyle name="Followed Hyperlink" xfId="44660" builtinId="9" hidden="1"/>
    <cellStyle name="Followed Hyperlink" xfId="44662" builtinId="9" hidden="1"/>
    <cellStyle name="Followed Hyperlink" xfId="44664" builtinId="9" hidden="1"/>
    <cellStyle name="Followed Hyperlink" xfId="44666" builtinId="9" hidden="1"/>
    <cellStyle name="Followed Hyperlink" xfId="44668" builtinId="9" hidden="1"/>
    <cellStyle name="Followed Hyperlink" xfId="44670" builtinId="9" hidden="1"/>
    <cellStyle name="Followed Hyperlink" xfId="44672" builtinId="9" hidden="1"/>
    <cellStyle name="Followed Hyperlink" xfId="44674" builtinId="9" hidden="1"/>
    <cellStyle name="Followed Hyperlink" xfId="44676" builtinId="9" hidden="1"/>
    <cellStyle name="Followed Hyperlink" xfId="44678" builtinId="9" hidden="1"/>
    <cellStyle name="Followed Hyperlink" xfId="44680" builtinId="9" hidden="1"/>
    <cellStyle name="Followed Hyperlink" xfId="44682" builtinId="9" hidden="1"/>
    <cellStyle name="Followed Hyperlink" xfId="44684" builtinId="9" hidden="1"/>
    <cellStyle name="Followed Hyperlink" xfId="44686" builtinId="9" hidden="1"/>
    <cellStyle name="Followed Hyperlink" xfId="44688" builtinId="9" hidden="1"/>
    <cellStyle name="Followed Hyperlink" xfId="44690" builtinId="9" hidden="1"/>
    <cellStyle name="Followed Hyperlink" xfId="44692" builtinId="9" hidden="1"/>
    <cellStyle name="Followed Hyperlink" xfId="44694" builtinId="9" hidden="1"/>
    <cellStyle name="Followed Hyperlink" xfId="44696" builtinId="9" hidden="1"/>
    <cellStyle name="Followed Hyperlink" xfId="44698" builtinId="9" hidden="1"/>
    <cellStyle name="Followed Hyperlink" xfId="44700" builtinId="9" hidden="1"/>
    <cellStyle name="Followed Hyperlink" xfId="44702" builtinId="9" hidden="1"/>
    <cellStyle name="Followed Hyperlink" xfId="44704" builtinId="9" hidden="1"/>
    <cellStyle name="Followed Hyperlink" xfId="44706" builtinId="9" hidden="1"/>
    <cellStyle name="Followed Hyperlink" xfId="44708" builtinId="9" hidden="1"/>
    <cellStyle name="Followed Hyperlink" xfId="44710" builtinId="9" hidden="1"/>
    <cellStyle name="Followed Hyperlink" xfId="44712" builtinId="9" hidden="1"/>
    <cellStyle name="Followed Hyperlink" xfId="44714" builtinId="9" hidden="1"/>
    <cellStyle name="Followed Hyperlink" xfId="44716" builtinId="9" hidden="1"/>
    <cellStyle name="Followed Hyperlink" xfId="44718" builtinId="9" hidden="1"/>
    <cellStyle name="Followed Hyperlink" xfId="44720" builtinId="9" hidden="1"/>
    <cellStyle name="Followed Hyperlink" xfId="44722" builtinId="9" hidden="1"/>
    <cellStyle name="Followed Hyperlink" xfId="44724" builtinId="9" hidden="1"/>
    <cellStyle name="Followed Hyperlink" xfId="44726" builtinId="9" hidden="1"/>
    <cellStyle name="Followed Hyperlink" xfId="44728" builtinId="9" hidden="1"/>
    <cellStyle name="Followed Hyperlink" xfId="44730" builtinId="9" hidden="1"/>
    <cellStyle name="Followed Hyperlink" xfId="44732" builtinId="9" hidden="1"/>
    <cellStyle name="Followed Hyperlink" xfId="44734" builtinId="9" hidden="1"/>
    <cellStyle name="Followed Hyperlink" xfId="44736" builtinId="9" hidden="1"/>
    <cellStyle name="Followed Hyperlink" xfId="44738" builtinId="9" hidden="1"/>
    <cellStyle name="Followed Hyperlink" xfId="44740" builtinId="9" hidden="1"/>
    <cellStyle name="Followed Hyperlink" xfId="44742" builtinId="9" hidden="1"/>
    <cellStyle name="Followed Hyperlink" xfId="44744" builtinId="9" hidden="1"/>
    <cellStyle name="Followed Hyperlink" xfId="44746" builtinId="9" hidden="1"/>
    <cellStyle name="Followed Hyperlink" xfId="44748" builtinId="9" hidden="1"/>
    <cellStyle name="Followed Hyperlink" xfId="44750" builtinId="9" hidden="1"/>
    <cellStyle name="Followed Hyperlink" xfId="44752" builtinId="9" hidden="1"/>
    <cellStyle name="Followed Hyperlink" xfId="44754" builtinId="9" hidden="1"/>
    <cellStyle name="Followed Hyperlink" xfId="44756" builtinId="9" hidden="1"/>
    <cellStyle name="Followed Hyperlink" xfId="44758" builtinId="9" hidden="1"/>
    <cellStyle name="Followed Hyperlink" xfId="44760" builtinId="9" hidden="1"/>
    <cellStyle name="Followed Hyperlink" xfId="44762" builtinId="9" hidden="1"/>
    <cellStyle name="Followed Hyperlink" xfId="44764" builtinId="9" hidden="1"/>
    <cellStyle name="Followed Hyperlink" xfId="44766" builtinId="9" hidden="1"/>
    <cellStyle name="Followed Hyperlink" xfId="44768" builtinId="9" hidden="1"/>
    <cellStyle name="Followed Hyperlink" xfId="44770" builtinId="9" hidden="1"/>
    <cellStyle name="Followed Hyperlink" xfId="44772" builtinId="9" hidden="1"/>
    <cellStyle name="Followed Hyperlink" xfId="44774" builtinId="9" hidden="1"/>
    <cellStyle name="Followed Hyperlink" xfId="44776" builtinId="9" hidden="1"/>
    <cellStyle name="Followed Hyperlink" xfId="44778" builtinId="9" hidden="1"/>
    <cellStyle name="Followed Hyperlink" xfId="44780" builtinId="9" hidden="1"/>
    <cellStyle name="Followed Hyperlink" xfId="44782" builtinId="9" hidden="1"/>
    <cellStyle name="Followed Hyperlink" xfId="44784" builtinId="9" hidden="1"/>
    <cellStyle name="Followed Hyperlink" xfId="44786" builtinId="9" hidden="1"/>
    <cellStyle name="Followed Hyperlink" xfId="44788" builtinId="9" hidden="1"/>
    <cellStyle name="Followed Hyperlink" xfId="44790" builtinId="9" hidden="1"/>
    <cellStyle name="Followed Hyperlink" xfId="44792" builtinId="9" hidden="1"/>
    <cellStyle name="Followed Hyperlink" xfId="44794" builtinId="9" hidden="1"/>
    <cellStyle name="Followed Hyperlink" xfId="44796" builtinId="9" hidden="1"/>
    <cellStyle name="Followed Hyperlink" xfId="44798" builtinId="9" hidden="1"/>
    <cellStyle name="Followed Hyperlink" xfId="44800" builtinId="9" hidden="1"/>
    <cellStyle name="Followed Hyperlink" xfId="44802" builtinId="9" hidden="1"/>
    <cellStyle name="Followed Hyperlink" xfId="44804" builtinId="9" hidden="1"/>
    <cellStyle name="Followed Hyperlink" xfId="44806" builtinId="9" hidden="1"/>
    <cellStyle name="Followed Hyperlink" xfId="44808" builtinId="9" hidden="1"/>
    <cellStyle name="Followed Hyperlink" xfId="44810" builtinId="9" hidden="1"/>
    <cellStyle name="Followed Hyperlink" xfId="44812" builtinId="9" hidden="1"/>
    <cellStyle name="Followed Hyperlink" xfId="44814" builtinId="9" hidden="1"/>
    <cellStyle name="Followed Hyperlink" xfId="44816" builtinId="9" hidden="1"/>
    <cellStyle name="Followed Hyperlink" xfId="44818" builtinId="9" hidden="1"/>
    <cellStyle name="Followed Hyperlink" xfId="44820" builtinId="9" hidden="1"/>
    <cellStyle name="Followed Hyperlink" xfId="44822" builtinId="9" hidden="1"/>
    <cellStyle name="Followed Hyperlink" xfId="44824" builtinId="9" hidden="1"/>
    <cellStyle name="Followed Hyperlink" xfId="44826" builtinId="9" hidden="1"/>
    <cellStyle name="Followed Hyperlink" xfId="44828" builtinId="9" hidden="1"/>
    <cellStyle name="Followed Hyperlink" xfId="44830" builtinId="9" hidden="1"/>
    <cellStyle name="Followed Hyperlink" xfId="44832" builtinId="9" hidden="1"/>
    <cellStyle name="Followed Hyperlink" xfId="44834" builtinId="9" hidden="1"/>
    <cellStyle name="Followed Hyperlink" xfId="44836" builtinId="9" hidden="1"/>
    <cellStyle name="Followed Hyperlink" xfId="44838" builtinId="9" hidden="1"/>
    <cellStyle name="Followed Hyperlink" xfId="44840" builtinId="9" hidden="1"/>
    <cellStyle name="Followed Hyperlink" xfId="44842" builtinId="9" hidden="1"/>
    <cellStyle name="Followed Hyperlink" xfId="44844" builtinId="9" hidden="1"/>
    <cellStyle name="Followed Hyperlink" xfId="44846" builtinId="9" hidden="1"/>
    <cellStyle name="Followed Hyperlink" xfId="44848" builtinId="9" hidden="1"/>
    <cellStyle name="Followed Hyperlink" xfId="44850" builtinId="9" hidden="1"/>
    <cellStyle name="Followed Hyperlink" xfId="44852" builtinId="9" hidden="1"/>
    <cellStyle name="Followed Hyperlink" xfId="44854" builtinId="9" hidden="1"/>
    <cellStyle name="Followed Hyperlink" xfId="44856" builtinId="9" hidden="1"/>
    <cellStyle name="Followed Hyperlink" xfId="44858" builtinId="9" hidden="1"/>
    <cellStyle name="Followed Hyperlink" xfId="44860" builtinId="9" hidden="1"/>
    <cellStyle name="Followed Hyperlink" xfId="44862" builtinId="9" hidden="1"/>
    <cellStyle name="Followed Hyperlink" xfId="44864" builtinId="9" hidden="1"/>
    <cellStyle name="Followed Hyperlink" xfId="44866" builtinId="9" hidden="1"/>
    <cellStyle name="Followed Hyperlink" xfId="44868" builtinId="9" hidden="1"/>
    <cellStyle name="Followed Hyperlink" xfId="44870" builtinId="9" hidden="1"/>
    <cellStyle name="Followed Hyperlink" xfId="44872" builtinId="9" hidden="1"/>
    <cellStyle name="Followed Hyperlink" xfId="44874" builtinId="9" hidden="1"/>
    <cellStyle name="Followed Hyperlink" xfId="44876" builtinId="9" hidden="1"/>
    <cellStyle name="Followed Hyperlink" xfId="44878" builtinId="9" hidden="1"/>
    <cellStyle name="Followed Hyperlink" xfId="44880" builtinId="9" hidden="1"/>
    <cellStyle name="Followed Hyperlink" xfId="44882" builtinId="9" hidden="1"/>
    <cellStyle name="Followed Hyperlink" xfId="44884" builtinId="9" hidden="1"/>
    <cellStyle name="Followed Hyperlink" xfId="44886" builtinId="9" hidden="1"/>
    <cellStyle name="Followed Hyperlink" xfId="44888" builtinId="9" hidden="1"/>
    <cellStyle name="Followed Hyperlink" xfId="44890" builtinId="9" hidden="1"/>
    <cellStyle name="Followed Hyperlink" xfId="44892" builtinId="9" hidden="1"/>
    <cellStyle name="Followed Hyperlink" xfId="44894" builtinId="9" hidden="1"/>
    <cellStyle name="Followed Hyperlink" xfId="44896" builtinId="9" hidden="1"/>
    <cellStyle name="Followed Hyperlink" xfId="44898" builtinId="9" hidden="1"/>
    <cellStyle name="Followed Hyperlink" xfId="44900" builtinId="9" hidden="1"/>
    <cellStyle name="Followed Hyperlink" xfId="44902" builtinId="9" hidden="1"/>
    <cellStyle name="Followed Hyperlink" xfId="44904" builtinId="9" hidden="1"/>
    <cellStyle name="Followed Hyperlink" xfId="44906" builtinId="9" hidden="1"/>
    <cellStyle name="Followed Hyperlink" xfId="44908" builtinId="9" hidden="1"/>
    <cellStyle name="Followed Hyperlink" xfId="44910" builtinId="9" hidden="1"/>
    <cellStyle name="Followed Hyperlink" xfId="44912" builtinId="9" hidden="1"/>
    <cellStyle name="Followed Hyperlink" xfId="44914" builtinId="9" hidden="1"/>
    <cellStyle name="Followed Hyperlink" xfId="44916" builtinId="9" hidden="1"/>
    <cellStyle name="Followed Hyperlink" xfId="44918" builtinId="9" hidden="1"/>
    <cellStyle name="Followed Hyperlink" xfId="44920" builtinId="9" hidden="1"/>
    <cellStyle name="Followed Hyperlink" xfId="44922" builtinId="9" hidden="1"/>
    <cellStyle name="Followed Hyperlink" xfId="44924" builtinId="9" hidden="1"/>
    <cellStyle name="Followed Hyperlink" xfId="44926" builtinId="9" hidden="1"/>
    <cellStyle name="Followed Hyperlink" xfId="44928" builtinId="9" hidden="1"/>
    <cellStyle name="Followed Hyperlink" xfId="44930" builtinId="9" hidden="1"/>
    <cellStyle name="Followed Hyperlink" xfId="44932" builtinId="9" hidden="1"/>
    <cellStyle name="Followed Hyperlink" xfId="44934" builtinId="9" hidden="1"/>
    <cellStyle name="Followed Hyperlink" xfId="44936" builtinId="9" hidden="1"/>
    <cellStyle name="Followed Hyperlink" xfId="44938" builtinId="9" hidden="1"/>
    <cellStyle name="Followed Hyperlink" xfId="44940" builtinId="9" hidden="1"/>
    <cellStyle name="Followed Hyperlink" xfId="44942" builtinId="9" hidden="1"/>
    <cellStyle name="Followed Hyperlink" xfId="44944" builtinId="9" hidden="1"/>
    <cellStyle name="Followed Hyperlink" xfId="44946" builtinId="9" hidden="1"/>
    <cellStyle name="Followed Hyperlink" xfId="449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Hyperlink" xfId="44169" builtinId="8" hidden="1"/>
    <cellStyle name="Hyperlink" xfId="44171" builtinId="8" hidden="1"/>
    <cellStyle name="Hyperlink" xfId="44173" builtinId="8" hidden="1"/>
    <cellStyle name="Hyperlink" xfId="44175" builtinId="8" hidden="1"/>
    <cellStyle name="Hyperlink" xfId="44177" builtinId="8" hidden="1"/>
    <cellStyle name="Hyperlink" xfId="44179" builtinId="8" hidden="1"/>
    <cellStyle name="Hyperlink" xfId="44181" builtinId="8" hidden="1"/>
    <cellStyle name="Hyperlink" xfId="44183" builtinId="8" hidden="1"/>
    <cellStyle name="Hyperlink" xfId="44185" builtinId="8" hidden="1"/>
    <cellStyle name="Hyperlink" xfId="44187" builtinId="8" hidden="1"/>
    <cellStyle name="Hyperlink" xfId="44189" builtinId="8" hidden="1"/>
    <cellStyle name="Hyperlink" xfId="44191" builtinId="8" hidden="1"/>
    <cellStyle name="Hyperlink" xfId="44193" builtinId="8" hidden="1"/>
    <cellStyle name="Hyperlink" xfId="44195" builtinId="8" hidden="1"/>
    <cellStyle name="Hyperlink" xfId="44197" builtinId="8" hidden="1"/>
    <cellStyle name="Hyperlink" xfId="44199" builtinId="8" hidden="1"/>
    <cellStyle name="Hyperlink" xfId="44201" builtinId="8" hidden="1"/>
    <cellStyle name="Hyperlink" xfId="44203" builtinId="8" hidden="1"/>
    <cellStyle name="Hyperlink" xfId="44205" builtinId="8" hidden="1"/>
    <cellStyle name="Hyperlink" xfId="44207" builtinId="8" hidden="1"/>
    <cellStyle name="Hyperlink" xfId="44209" builtinId="8" hidden="1"/>
    <cellStyle name="Hyperlink" xfId="44211" builtinId="8" hidden="1"/>
    <cellStyle name="Hyperlink" xfId="44213" builtinId="8" hidden="1"/>
    <cellStyle name="Hyperlink" xfId="44215" builtinId="8" hidden="1"/>
    <cellStyle name="Hyperlink" xfId="44217" builtinId="8" hidden="1"/>
    <cellStyle name="Hyperlink" xfId="44219" builtinId="8" hidden="1"/>
    <cellStyle name="Hyperlink" xfId="44221" builtinId="8" hidden="1"/>
    <cellStyle name="Hyperlink" xfId="44223" builtinId="8" hidden="1"/>
    <cellStyle name="Hyperlink" xfId="44225" builtinId="8" hidden="1"/>
    <cellStyle name="Hyperlink" xfId="44227" builtinId="8" hidden="1"/>
    <cellStyle name="Hyperlink" xfId="44229" builtinId="8" hidden="1"/>
    <cellStyle name="Hyperlink" xfId="44231" builtinId="8" hidden="1"/>
    <cellStyle name="Hyperlink" xfId="44233" builtinId="8" hidden="1"/>
    <cellStyle name="Hyperlink" xfId="44235" builtinId="8" hidden="1"/>
    <cellStyle name="Hyperlink" xfId="44237" builtinId="8" hidden="1"/>
    <cellStyle name="Hyperlink" xfId="44239" builtinId="8" hidden="1"/>
    <cellStyle name="Hyperlink" xfId="44241" builtinId="8" hidden="1"/>
    <cellStyle name="Hyperlink" xfId="44243" builtinId="8" hidden="1"/>
    <cellStyle name="Hyperlink" xfId="44245" builtinId="8" hidden="1"/>
    <cellStyle name="Hyperlink" xfId="44247" builtinId="8" hidden="1"/>
    <cellStyle name="Hyperlink" xfId="44249" builtinId="8" hidden="1"/>
    <cellStyle name="Hyperlink" xfId="44251" builtinId="8" hidden="1"/>
    <cellStyle name="Hyperlink" xfId="44253" builtinId="8" hidden="1"/>
    <cellStyle name="Hyperlink" xfId="44255" builtinId="8" hidden="1"/>
    <cellStyle name="Hyperlink" xfId="44257" builtinId="8" hidden="1"/>
    <cellStyle name="Hyperlink" xfId="44259" builtinId="8" hidden="1"/>
    <cellStyle name="Hyperlink" xfId="44261" builtinId="8" hidden="1"/>
    <cellStyle name="Hyperlink" xfId="44263" builtinId="8" hidden="1"/>
    <cellStyle name="Hyperlink" xfId="44265" builtinId="8" hidden="1"/>
    <cellStyle name="Hyperlink" xfId="44267" builtinId="8" hidden="1"/>
    <cellStyle name="Hyperlink" xfId="44269" builtinId="8" hidden="1"/>
    <cellStyle name="Hyperlink" xfId="44271" builtinId="8" hidden="1"/>
    <cellStyle name="Hyperlink" xfId="44273" builtinId="8" hidden="1"/>
    <cellStyle name="Hyperlink" xfId="44275" builtinId="8" hidden="1"/>
    <cellStyle name="Hyperlink" xfId="44277" builtinId="8" hidden="1"/>
    <cellStyle name="Hyperlink" xfId="44279" builtinId="8" hidden="1"/>
    <cellStyle name="Hyperlink" xfId="44281" builtinId="8" hidden="1"/>
    <cellStyle name="Hyperlink" xfId="44283" builtinId="8" hidden="1"/>
    <cellStyle name="Hyperlink" xfId="44285" builtinId="8" hidden="1"/>
    <cellStyle name="Hyperlink" xfId="44287" builtinId="8" hidden="1"/>
    <cellStyle name="Hyperlink" xfId="44289" builtinId="8" hidden="1"/>
    <cellStyle name="Hyperlink" xfId="44291" builtinId="8" hidden="1"/>
    <cellStyle name="Hyperlink" xfId="44293" builtinId="8" hidden="1"/>
    <cellStyle name="Hyperlink" xfId="44295" builtinId="8" hidden="1"/>
    <cellStyle name="Hyperlink" xfId="44297" builtinId="8" hidden="1"/>
    <cellStyle name="Hyperlink" xfId="44299" builtinId="8" hidden="1"/>
    <cellStyle name="Hyperlink" xfId="44301" builtinId="8" hidden="1"/>
    <cellStyle name="Hyperlink" xfId="44303" builtinId="8" hidden="1"/>
    <cellStyle name="Hyperlink" xfId="44305" builtinId="8" hidden="1"/>
    <cellStyle name="Hyperlink" xfId="44307" builtinId="8" hidden="1"/>
    <cellStyle name="Hyperlink" xfId="44309" builtinId="8" hidden="1"/>
    <cellStyle name="Hyperlink" xfId="44311" builtinId="8" hidden="1"/>
    <cellStyle name="Hyperlink" xfId="44313" builtinId="8" hidden="1"/>
    <cellStyle name="Hyperlink" xfId="44315" builtinId="8" hidden="1"/>
    <cellStyle name="Hyperlink" xfId="44317" builtinId="8" hidden="1"/>
    <cellStyle name="Hyperlink" xfId="44319" builtinId="8" hidden="1"/>
    <cellStyle name="Hyperlink" xfId="44321" builtinId="8" hidden="1"/>
    <cellStyle name="Hyperlink" xfId="44323" builtinId="8" hidden="1"/>
    <cellStyle name="Hyperlink" xfId="44325" builtinId="8" hidden="1"/>
    <cellStyle name="Hyperlink" xfId="44327" builtinId="8" hidden="1"/>
    <cellStyle name="Hyperlink" xfId="44329" builtinId="8" hidden="1"/>
    <cellStyle name="Hyperlink" xfId="44331" builtinId="8" hidden="1"/>
    <cellStyle name="Hyperlink" xfId="44333" builtinId="8" hidden="1"/>
    <cellStyle name="Hyperlink" xfId="44335" builtinId="8" hidden="1"/>
    <cellStyle name="Hyperlink" xfId="44337" builtinId="8" hidden="1"/>
    <cellStyle name="Hyperlink" xfId="44339" builtinId="8" hidden="1"/>
    <cellStyle name="Hyperlink" xfId="44341" builtinId="8" hidden="1"/>
    <cellStyle name="Hyperlink" xfId="44343" builtinId="8" hidden="1"/>
    <cellStyle name="Hyperlink" xfId="44345" builtinId="8" hidden="1"/>
    <cellStyle name="Hyperlink" xfId="44347" builtinId="8" hidden="1"/>
    <cellStyle name="Hyperlink" xfId="44349" builtinId="8" hidden="1"/>
    <cellStyle name="Hyperlink" xfId="44351" builtinId="8" hidden="1"/>
    <cellStyle name="Hyperlink" xfId="44353" builtinId="8" hidden="1"/>
    <cellStyle name="Hyperlink" xfId="44355" builtinId="8" hidden="1"/>
    <cellStyle name="Hyperlink" xfId="44357" builtinId="8" hidden="1"/>
    <cellStyle name="Hyperlink" xfId="44359" builtinId="8" hidden="1"/>
    <cellStyle name="Hyperlink" xfId="44361" builtinId="8" hidden="1"/>
    <cellStyle name="Hyperlink" xfId="44363" builtinId="8" hidden="1"/>
    <cellStyle name="Hyperlink" xfId="44365" builtinId="8" hidden="1"/>
    <cellStyle name="Hyperlink" xfId="44367" builtinId="8" hidden="1"/>
    <cellStyle name="Hyperlink" xfId="44369" builtinId="8" hidden="1"/>
    <cellStyle name="Hyperlink" xfId="44371" builtinId="8" hidden="1"/>
    <cellStyle name="Hyperlink" xfId="44373" builtinId="8" hidden="1"/>
    <cellStyle name="Hyperlink" xfId="44375" builtinId="8" hidden="1"/>
    <cellStyle name="Hyperlink" xfId="44377" builtinId="8" hidden="1"/>
    <cellStyle name="Hyperlink" xfId="44379" builtinId="8" hidden="1"/>
    <cellStyle name="Hyperlink" xfId="44381" builtinId="8" hidden="1"/>
    <cellStyle name="Hyperlink" xfId="44383" builtinId="8" hidden="1"/>
    <cellStyle name="Hyperlink" xfId="44385" builtinId="8" hidden="1"/>
    <cellStyle name="Hyperlink" xfId="44387" builtinId="8" hidden="1"/>
    <cellStyle name="Hyperlink" xfId="44389" builtinId="8" hidden="1"/>
    <cellStyle name="Hyperlink" xfId="44391" builtinId="8" hidden="1"/>
    <cellStyle name="Hyperlink" xfId="44393" builtinId="8" hidden="1"/>
    <cellStyle name="Hyperlink" xfId="44395" builtinId="8" hidden="1"/>
    <cellStyle name="Hyperlink" xfId="44397" builtinId="8" hidden="1"/>
    <cellStyle name="Hyperlink" xfId="44399" builtinId="8" hidden="1"/>
    <cellStyle name="Hyperlink" xfId="44401" builtinId="8" hidden="1"/>
    <cellStyle name="Hyperlink" xfId="44403" builtinId="8" hidden="1"/>
    <cellStyle name="Hyperlink" xfId="44405" builtinId="8" hidden="1"/>
    <cellStyle name="Hyperlink" xfId="44407" builtinId="8" hidden="1"/>
    <cellStyle name="Hyperlink" xfId="44409" builtinId="8" hidden="1"/>
    <cellStyle name="Hyperlink" xfId="44411" builtinId="8" hidden="1"/>
    <cellStyle name="Hyperlink" xfId="44413" builtinId="8" hidden="1"/>
    <cellStyle name="Hyperlink" xfId="44415" builtinId="8" hidden="1"/>
    <cellStyle name="Hyperlink" xfId="44417" builtinId="8" hidden="1"/>
    <cellStyle name="Hyperlink" xfId="44419" builtinId="8" hidden="1"/>
    <cellStyle name="Hyperlink" xfId="44421" builtinId="8" hidden="1"/>
    <cellStyle name="Hyperlink" xfId="44423" builtinId="8" hidden="1"/>
    <cellStyle name="Hyperlink" xfId="44425" builtinId="8" hidden="1"/>
    <cellStyle name="Hyperlink" xfId="44427" builtinId="8" hidden="1"/>
    <cellStyle name="Hyperlink" xfId="44429" builtinId="8" hidden="1"/>
    <cellStyle name="Hyperlink" xfId="44431" builtinId="8" hidden="1"/>
    <cellStyle name="Hyperlink" xfId="44433" builtinId="8" hidden="1"/>
    <cellStyle name="Hyperlink" xfId="44435" builtinId="8" hidden="1"/>
    <cellStyle name="Hyperlink" xfId="44437" builtinId="8" hidden="1"/>
    <cellStyle name="Hyperlink" xfId="44439" builtinId="8" hidden="1"/>
    <cellStyle name="Hyperlink" xfId="44441" builtinId="8" hidden="1"/>
    <cellStyle name="Hyperlink" xfId="44443" builtinId="8" hidden="1"/>
    <cellStyle name="Hyperlink" xfId="44445" builtinId="8" hidden="1"/>
    <cellStyle name="Hyperlink" xfId="44447" builtinId="8" hidden="1"/>
    <cellStyle name="Hyperlink" xfId="44449" builtinId="8" hidden="1"/>
    <cellStyle name="Hyperlink" xfId="44451" builtinId="8" hidden="1"/>
    <cellStyle name="Hyperlink" xfId="44453" builtinId="8" hidden="1"/>
    <cellStyle name="Hyperlink" xfId="44455" builtinId="8" hidden="1"/>
    <cellStyle name="Hyperlink" xfId="44457" builtinId="8" hidden="1"/>
    <cellStyle name="Hyperlink" xfId="44459" builtinId="8" hidden="1"/>
    <cellStyle name="Hyperlink" xfId="44461" builtinId="8" hidden="1"/>
    <cellStyle name="Hyperlink" xfId="44463" builtinId="8" hidden="1"/>
    <cellStyle name="Hyperlink" xfId="44465" builtinId="8" hidden="1"/>
    <cellStyle name="Hyperlink" xfId="44467" builtinId="8" hidden="1"/>
    <cellStyle name="Hyperlink" xfId="44469" builtinId="8" hidden="1"/>
    <cellStyle name="Hyperlink" xfId="44471" builtinId="8" hidden="1"/>
    <cellStyle name="Hyperlink" xfId="44473" builtinId="8" hidden="1"/>
    <cellStyle name="Hyperlink" xfId="44475" builtinId="8" hidden="1"/>
    <cellStyle name="Hyperlink" xfId="44477" builtinId="8" hidden="1"/>
    <cellStyle name="Hyperlink" xfId="44479" builtinId="8" hidden="1"/>
    <cellStyle name="Hyperlink" xfId="44481" builtinId="8" hidden="1"/>
    <cellStyle name="Hyperlink" xfId="44483" builtinId="8" hidden="1"/>
    <cellStyle name="Hyperlink" xfId="44485" builtinId="8" hidden="1"/>
    <cellStyle name="Hyperlink" xfId="44487" builtinId="8" hidden="1"/>
    <cellStyle name="Hyperlink" xfId="44489" builtinId="8" hidden="1"/>
    <cellStyle name="Hyperlink" xfId="44491" builtinId="8" hidden="1"/>
    <cellStyle name="Hyperlink" xfId="44493" builtinId="8" hidden="1"/>
    <cellStyle name="Hyperlink" xfId="44495" builtinId="8" hidden="1"/>
    <cellStyle name="Hyperlink" xfId="44497" builtinId="8" hidden="1"/>
    <cellStyle name="Hyperlink" xfId="44499" builtinId="8" hidden="1"/>
    <cellStyle name="Hyperlink" xfId="44501" builtinId="8" hidden="1"/>
    <cellStyle name="Hyperlink" xfId="44503" builtinId="8" hidden="1"/>
    <cellStyle name="Hyperlink" xfId="44505" builtinId="8" hidden="1"/>
    <cellStyle name="Hyperlink" xfId="44507" builtinId="8" hidden="1"/>
    <cellStyle name="Hyperlink" xfId="44509" builtinId="8" hidden="1"/>
    <cellStyle name="Hyperlink" xfId="44511" builtinId="8" hidden="1"/>
    <cellStyle name="Hyperlink" xfId="44513" builtinId="8" hidden="1"/>
    <cellStyle name="Hyperlink" xfId="44515" builtinId="8" hidden="1"/>
    <cellStyle name="Hyperlink" xfId="44517" builtinId="8" hidden="1"/>
    <cellStyle name="Hyperlink" xfId="44519" builtinId="8" hidden="1"/>
    <cellStyle name="Hyperlink" xfId="44521" builtinId="8" hidden="1"/>
    <cellStyle name="Hyperlink" xfId="44523" builtinId="8" hidden="1"/>
    <cellStyle name="Hyperlink" xfId="44525" builtinId="8" hidden="1"/>
    <cellStyle name="Hyperlink" xfId="44527" builtinId="8" hidden="1"/>
    <cellStyle name="Hyperlink" xfId="44529" builtinId="8" hidden="1"/>
    <cellStyle name="Hyperlink" xfId="44531" builtinId="8" hidden="1"/>
    <cellStyle name="Hyperlink" xfId="44533" builtinId="8" hidden="1"/>
    <cellStyle name="Hyperlink" xfId="44535" builtinId="8" hidden="1"/>
    <cellStyle name="Hyperlink" xfId="44537" builtinId="8" hidden="1"/>
    <cellStyle name="Hyperlink" xfId="44539" builtinId="8" hidden="1"/>
    <cellStyle name="Hyperlink" xfId="44541" builtinId="8" hidden="1"/>
    <cellStyle name="Hyperlink" xfId="44543" builtinId="8" hidden="1"/>
    <cellStyle name="Hyperlink" xfId="44545" builtinId="8" hidden="1"/>
    <cellStyle name="Hyperlink" xfId="44547" builtinId="8" hidden="1"/>
    <cellStyle name="Hyperlink" xfId="44549" builtinId="8" hidden="1"/>
    <cellStyle name="Hyperlink" xfId="44551" builtinId="8" hidden="1"/>
    <cellStyle name="Hyperlink" xfId="44553" builtinId="8" hidden="1"/>
    <cellStyle name="Hyperlink" xfId="44555" builtinId="8" hidden="1"/>
    <cellStyle name="Hyperlink" xfId="44557" builtinId="8" hidden="1"/>
    <cellStyle name="Hyperlink" xfId="44559" builtinId="8" hidden="1"/>
    <cellStyle name="Hyperlink" xfId="44561" builtinId="8" hidden="1"/>
    <cellStyle name="Hyperlink" xfId="44563" builtinId="8" hidden="1"/>
    <cellStyle name="Hyperlink" xfId="44565" builtinId="8" hidden="1"/>
    <cellStyle name="Hyperlink" xfId="44567" builtinId="8" hidden="1"/>
    <cellStyle name="Hyperlink" xfId="44569" builtinId="8" hidden="1"/>
    <cellStyle name="Hyperlink" xfId="44571" builtinId="8" hidden="1"/>
    <cellStyle name="Hyperlink" xfId="44573" builtinId="8" hidden="1"/>
    <cellStyle name="Hyperlink" xfId="44575" builtinId="8" hidden="1"/>
    <cellStyle name="Hyperlink" xfId="44577" builtinId="8" hidden="1"/>
    <cellStyle name="Hyperlink" xfId="44579" builtinId="8" hidden="1"/>
    <cellStyle name="Hyperlink" xfId="44581" builtinId="8" hidden="1"/>
    <cellStyle name="Hyperlink" xfId="44583" builtinId="8" hidden="1"/>
    <cellStyle name="Hyperlink" xfId="44585" builtinId="8" hidden="1"/>
    <cellStyle name="Hyperlink" xfId="44587" builtinId="8" hidden="1"/>
    <cellStyle name="Hyperlink" xfId="44589" builtinId="8" hidden="1"/>
    <cellStyle name="Hyperlink" xfId="44591" builtinId="8" hidden="1"/>
    <cellStyle name="Hyperlink" xfId="44593" builtinId="8" hidden="1"/>
    <cellStyle name="Hyperlink" xfId="44595" builtinId="8" hidden="1"/>
    <cellStyle name="Hyperlink" xfId="44597" builtinId="8" hidden="1"/>
    <cellStyle name="Hyperlink" xfId="44599" builtinId="8" hidden="1"/>
    <cellStyle name="Hyperlink" xfId="44601" builtinId="8" hidden="1"/>
    <cellStyle name="Hyperlink" xfId="44603" builtinId="8" hidden="1"/>
    <cellStyle name="Hyperlink" xfId="44605" builtinId="8" hidden="1"/>
    <cellStyle name="Hyperlink" xfId="44607" builtinId="8" hidden="1"/>
    <cellStyle name="Hyperlink" xfId="44609" builtinId="8" hidden="1"/>
    <cellStyle name="Hyperlink" xfId="44611" builtinId="8" hidden="1"/>
    <cellStyle name="Hyperlink" xfId="44613" builtinId="8" hidden="1"/>
    <cellStyle name="Hyperlink" xfId="44615" builtinId="8" hidden="1"/>
    <cellStyle name="Hyperlink" xfId="44617" builtinId="8" hidden="1"/>
    <cellStyle name="Hyperlink" xfId="44619" builtinId="8" hidden="1"/>
    <cellStyle name="Hyperlink" xfId="44621" builtinId="8" hidden="1"/>
    <cellStyle name="Hyperlink" xfId="44623" builtinId="8" hidden="1"/>
    <cellStyle name="Hyperlink" xfId="44625" builtinId="8" hidden="1"/>
    <cellStyle name="Hyperlink" xfId="44627" builtinId="8" hidden="1"/>
    <cellStyle name="Hyperlink" xfId="44629" builtinId="8" hidden="1"/>
    <cellStyle name="Hyperlink" xfId="44631" builtinId="8" hidden="1"/>
    <cellStyle name="Hyperlink" xfId="44633" builtinId="8" hidden="1"/>
    <cellStyle name="Hyperlink" xfId="44635" builtinId="8" hidden="1"/>
    <cellStyle name="Hyperlink" xfId="44637" builtinId="8" hidden="1"/>
    <cellStyle name="Hyperlink" xfId="44639" builtinId="8" hidden="1"/>
    <cellStyle name="Hyperlink" xfId="44641" builtinId="8" hidden="1"/>
    <cellStyle name="Hyperlink" xfId="44643" builtinId="8" hidden="1"/>
    <cellStyle name="Hyperlink" xfId="44645" builtinId="8" hidden="1"/>
    <cellStyle name="Hyperlink" xfId="44647" builtinId="8" hidden="1"/>
    <cellStyle name="Hyperlink" xfId="44649" builtinId="8" hidden="1"/>
    <cellStyle name="Hyperlink" xfId="44651" builtinId="8" hidden="1"/>
    <cellStyle name="Hyperlink" xfId="44653" builtinId="8" hidden="1"/>
    <cellStyle name="Hyperlink" xfId="44655" builtinId="8" hidden="1"/>
    <cellStyle name="Hyperlink" xfId="44657" builtinId="8" hidden="1"/>
    <cellStyle name="Hyperlink" xfId="44659" builtinId="8" hidden="1"/>
    <cellStyle name="Hyperlink" xfId="44661" builtinId="8" hidden="1"/>
    <cellStyle name="Hyperlink" xfId="44663" builtinId="8" hidden="1"/>
    <cellStyle name="Hyperlink" xfId="44665" builtinId="8" hidden="1"/>
    <cellStyle name="Hyperlink" xfId="44667" builtinId="8" hidden="1"/>
    <cellStyle name="Hyperlink" xfId="44669" builtinId="8" hidden="1"/>
    <cellStyle name="Hyperlink" xfId="44671" builtinId="8" hidden="1"/>
    <cellStyle name="Hyperlink" xfId="44673" builtinId="8" hidden="1"/>
    <cellStyle name="Hyperlink" xfId="44675" builtinId="8" hidden="1"/>
    <cellStyle name="Hyperlink" xfId="44677" builtinId="8" hidden="1"/>
    <cellStyle name="Hyperlink" xfId="44679" builtinId="8" hidden="1"/>
    <cellStyle name="Hyperlink" xfId="44681" builtinId="8" hidden="1"/>
    <cellStyle name="Hyperlink" xfId="44683" builtinId="8" hidden="1"/>
    <cellStyle name="Hyperlink" xfId="44685" builtinId="8" hidden="1"/>
    <cellStyle name="Hyperlink" xfId="44687" builtinId="8" hidden="1"/>
    <cellStyle name="Hyperlink" xfId="44689" builtinId="8" hidden="1"/>
    <cellStyle name="Hyperlink" xfId="44691" builtinId="8" hidden="1"/>
    <cellStyle name="Hyperlink" xfId="44693" builtinId="8" hidden="1"/>
    <cellStyle name="Hyperlink" xfId="44695" builtinId="8" hidden="1"/>
    <cellStyle name="Hyperlink" xfId="44697" builtinId="8" hidden="1"/>
    <cellStyle name="Hyperlink" xfId="44699" builtinId="8" hidden="1"/>
    <cellStyle name="Hyperlink" xfId="44701" builtinId="8" hidden="1"/>
    <cellStyle name="Hyperlink" xfId="44703" builtinId="8" hidden="1"/>
    <cellStyle name="Hyperlink" xfId="44705" builtinId="8" hidden="1"/>
    <cellStyle name="Hyperlink" xfId="44707" builtinId="8" hidden="1"/>
    <cellStyle name="Hyperlink" xfId="44709" builtinId="8" hidden="1"/>
    <cellStyle name="Hyperlink" xfId="44711" builtinId="8" hidden="1"/>
    <cellStyle name="Hyperlink" xfId="44713" builtinId="8" hidden="1"/>
    <cellStyle name="Hyperlink" xfId="44715" builtinId="8" hidden="1"/>
    <cellStyle name="Hyperlink" xfId="44717" builtinId="8" hidden="1"/>
    <cellStyle name="Hyperlink" xfId="44719" builtinId="8" hidden="1"/>
    <cellStyle name="Hyperlink" xfId="44721" builtinId="8" hidden="1"/>
    <cellStyle name="Hyperlink" xfId="44723" builtinId="8" hidden="1"/>
    <cellStyle name="Hyperlink" xfId="44725" builtinId="8" hidden="1"/>
    <cellStyle name="Hyperlink" xfId="44727" builtinId="8" hidden="1"/>
    <cellStyle name="Hyperlink" xfId="44729" builtinId="8" hidden="1"/>
    <cellStyle name="Hyperlink" xfId="44731" builtinId="8" hidden="1"/>
    <cellStyle name="Hyperlink" xfId="44733" builtinId="8" hidden="1"/>
    <cellStyle name="Hyperlink" xfId="44735" builtinId="8" hidden="1"/>
    <cellStyle name="Hyperlink" xfId="44737" builtinId="8" hidden="1"/>
    <cellStyle name="Hyperlink" xfId="44739" builtinId="8" hidden="1"/>
    <cellStyle name="Hyperlink" xfId="44741" builtinId="8" hidden="1"/>
    <cellStyle name="Hyperlink" xfId="44743" builtinId="8" hidden="1"/>
    <cellStyle name="Hyperlink" xfId="44745" builtinId="8" hidden="1"/>
    <cellStyle name="Hyperlink" xfId="44747" builtinId="8" hidden="1"/>
    <cellStyle name="Hyperlink" xfId="44749" builtinId="8" hidden="1"/>
    <cellStyle name="Hyperlink" xfId="44751" builtinId="8" hidden="1"/>
    <cellStyle name="Hyperlink" xfId="44753" builtinId="8" hidden="1"/>
    <cellStyle name="Hyperlink" xfId="44755" builtinId="8" hidden="1"/>
    <cellStyle name="Hyperlink" xfId="44757" builtinId="8" hidden="1"/>
    <cellStyle name="Hyperlink" xfId="44759" builtinId="8" hidden="1"/>
    <cellStyle name="Hyperlink" xfId="44761" builtinId="8" hidden="1"/>
    <cellStyle name="Hyperlink" xfId="44763" builtinId="8" hidden="1"/>
    <cellStyle name="Hyperlink" xfId="44765" builtinId="8" hidden="1"/>
    <cellStyle name="Hyperlink" xfId="44767" builtinId="8" hidden="1"/>
    <cellStyle name="Hyperlink" xfId="44769" builtinId="8" hidden="1"/>
    <cellStyle name="Hyperlink" xfId="44771" builtinId="8" hidden="1"/>
    <cellStyle name="Hyperlink" xfId="44773" builtinId="8" hidden="1"/>
    <cellStyle name="Hyperlink" xfId="44775" builtinId="8" hidden="1"/>
    <cellStyle name="Hyperlink" xfId="44777" builtinId="8" hidden="1"/>
    <cellStyle name="Hyperlink" xfId="44779" builtinId="8" hidden="1"/>
    <cellStyle name="Hyperlink" xfId="44781" builtinId="8" hidden="1"/>
    <cellStyle name="Hyperlink" xfId="44783" builtinId="8" hidden="1"/>
    <cellStyle name="Hyperlink" xfId="44785" builtinId="8" hidden="1"/>
    <cellStyle name="Hyperlink" xfId="44787" builtinId="8" hidden="1"/>
    <cellStyle name="Hyperlink" xfId="44789" builtinId="8" hidden="1"/>
    <cellStyle name="Hyperlink" xfId="44791" builtinId="8" hidden="1"/>
    <cellStyle name="Hyperlink" xfId="44793" builtinId="8" hidden="1"/>
    <cellStyle name="Hyperlink" xfId="44795" builtinId="8" hidden="1"/>
    <cellStyle name="Hyperlink" xfId="44797" builtinId="8" hidden="1"/>
    <cellStyle name="Hyperlink" xfId="44799" builtinId="8" hidden="1"/>
    <cellStyle name="Hyperlink" xfId="44801" builtinId="8" hidden="1"/>
    <cellStyle name="Hyperlink" xfId="44803" builtinId="8" hidden="1"/>
    <cellStyle name="Hyperlink" xfId="44805" builtinId="8" hidden="1"/>
    <cellStyle name="Hyperlink" xfId="44807" builtinId="8" hidden="1"/>
    <cellStyle name="Hyperlink" xfId="44809" builtinId="8" hidden="1"/>
    <cellStyle name="Hyperlink" xfId="44811" builtinId="8" hidden="1"/>
    <cellStyle name="Hyperlink" xfId="44813" builtinId="8" hidden="1"/>
    <cellStyle name="Hyperlink" xfId="44815" builtinId="8" hidden="1"/>
    <cellStyle name="Hyperlink" xfId="44817" builtinId="8" hidden="1"/>
    <cellStyle name="Hyperlink" xfId="44819" builtinId="8" hidden="1"/>
    <cellStyle name="Hyperlink" xfId="44821" builtinId="8" hidden="1"/>
    <cellStyle name="Hyperlink" xfId="44823" builtinId="8" hidden="1"/>
    <cellStyle name="Hyperlink" xfId="44825" builtinId="8" hidden="1"/>
    <cellStyle name="Hyperlink" xfId="44827" builtinId="8" hidden="1"/>
    <cellStyle name="Hyperlink" xfId="44829" builtinId="8" hidden="1"/>
    <cellStyle name="Hyperlink" xfId="44831" builtinId="8" hidden="1"/>
    <cellStyle name="Hyperlink" xfId="44833" builtinId="8" hidden="1"/>
    <cellStyle name="Hyperlink" xfId="44835" builtinId="8" hidden="1"/>
    <cellStyle name="Hyperlink" xfId="44837" builtinId="8" hidden="1"/>
    <cellStyle name="Hyperlink" xfId="44839" builtinId="8" hidden="1"/>
    <cellStyle name="Hyperlink" xfId="44841" builtinId="8" hidden="1"/>
    <cellStyle name="Hyperlink" xfId="44843" builtinId="8" hidden="1"/>
    <cellStyle name="Hyperlink" xfId="44845" builtinId="8" hidden="1"/>
    <cellStyle name="Hyperlink" xfId="44847" builtinId="8" hidden="1"/>
    <cellStyle name="Hyperlink" xfId="44849" builtinId="8" hidden="1"/>
    <cellStyle name="Hyperlink" xfId="44851" builtinId="8" hidden="1"/>
    <cellStyle name="Hyperlink" xfId="44853" builtinId="8" hidden="1"/>
    <cellStyle name="Hyperlink" xfId="44855" builtinId="8" hidden="1"/>
    <cellStyle name="Hyperlink" xfId="44857" builtinId="8" hidden="1"/>
    <cellStyle name="Hyperlink" xfId="44859" builtinId="8" hidden="1"/>
    <cellStyle name="Hyperlink" xfId="44861" builtinId="8" hidden="1"/>
    <cellStyle name="Hyperlink" xfId="44863" builtinId="8" hidden="1"/>
    <cellStyle name="Hyperlink" xfId="44865" builtinId="8" hidden="1"/>
    <cellStyle name="Hyperlink" xfId="44867" builtinId="8" hidden="1"/>
    <cellStyle name="Hyperlink" xfId="44869" builtinId="8" hidden="1"/>
    <cellStyle name="Hyperlink" xfId="44871" builtinId="8" hidden="1"/>
    <cellStyle name="Hyperlink" xfId="44873" builtinId="8" hidden="1"/>
    <cellStyle name="Hyperlink" xfId="44875" builtinId="8" hidden="1"/>
    <cellStyle name="Hyperlink" xfId="44877" builtinId="8" hidden="1"/>
    <cellStyle name="Hyperlink" xfId="44879" builtinId="8" hidden="1"/>
    <cellStyle name="Hyperlink" xfId="44881" builtinId="8" hidden="1"/>
    <cellStyle name="Hyperlink" xfId="44883" builtinId="8" hidden="1"/>
    <cellStyle name="Hyperlink" xfId="44885" builtinId="8" hidden="1"/>
    <cellStyle name="Hyperlink" xfId="44887" builtinId="8" hidden="1"/>
    <cellStyle name="Hyperlink" xfId="44889" builtinId="8" hidden="1"/>
    <cellStyle name="Hyperlink" xfId="44891" builtinId="8" hidden="1"/>
    <cellStyle name="Hyperlink" xfId="44893" builtinId="8" hidden="1"/>
    <cellStyle name="Hyperlink" xfId="44895" builtinId="8" hidden="1"/>
    <cellStyle name="Hyperlink" xfId="44897" builtinId="8" hidden="1"/>
    <cellStyle name="Hyperlink" xfId="44899" builtinId="8" hidden="1"/>
    <cellStyle name="Hyperlink" xfId="44901" builtinId="8" hidden="1"/>
    <cellStyle name="Hyperlink" xfId="44903" builtinId="8" hidden="1"/>
    <cellStyle name="Hyperlink" xfId="44905" builtinId="8" hidden="1"/>
    <cellStyle name="Hyperlink" xfId="44907" builtinId="8" hidden="1"/>
    <cellStyle name="Hyperlink" xfId="44909" builtinId="8" hidden="1"/>
    <cellStyle name="Hyperlink" xfId="44911" builtinId="8" hidden="1"/>
    <cellStyle name="Hyperlink" xfId="44913" builtinId="8" hidden="1"/>
    <cellStyle name="Hyperlink" xfId="44915" builtinId="8" hidden="1"/>
    <cellStyle name="Hyperlink" xfId="44917" builtinId="8" hidden="1"/>
    <cellStyle name="Hyperlink" xfId="44919" builtinId="8" hidden="1"/>
    <cellStyle name="Hyperlink" xfId="44921" builtinId="8" hidden="1"/>
    <cellStyle name="Hyperlink" xfId="44923" builtinId="8" hidden="1"/>
    <cellStyle name="Hyperlink" xfId="44925" builtinId="8" hidden="1"/>
    <cellStyle name="Hyperlink" xfId="44927" builtinId="8" hidden="1"/>
    <cellStyle name="Hyperlink" xfId="44929" builtinId="8" hidden="1"/>
    <cellStyle name="Hyperlink" xfId="44931" builtinId="8" hidden="1"/>
    <cellStyle name="Hyperlink" xfId="44933" builtinId="8" hidden="1"/>
    <cellStyle name="Hyperlink" xfId="44935" builtinId="8" hidden="1"/>
    <cellStyle name="Hyperlink" xfId="44937" builtinId="8" hidden="1"/>
    <cellStyle name="Hyperlink" xfId="44939" builtinId="8" hidden="1"/>
    <cellStyle name="Hyperlink" xfId="44941" builtinId="8" hidden="1"/>
    <cellStyle name="Hyperlink" xfId="44943" builtinId="8" hidden="1"/>
    <cellStyle name="Hyperlink" xfId="44945" builtinId="8" hidden="1"/>
    <cellStyle name="Hyperlink" xfId="449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9"/>
  <sheetViews>
    <sheetView topLeftCell="C1" workbookViewId="0">
      <selection activeCell="M7" sqref="M7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1" customWidth="1"/>
    <col min="3" max="3" width="14" style="4" customWidth="1"/>
    <col min="4" max="4" width="14" style="21" hidden="1" customWidth="1"/>
    <col min="5" max="6" width="14" style="9" hidden="1" customWidth="1"/>
    <col min="7" max="7" width="16.5" style="4" hidden="1" customWidth="1"/>
    <col min="8" max="8" width="18" style="21" customWidth="1"/>
    <col min="9" max="9" width="10" style="1" customWidth="1"/>
    <col min="10" max="10" width="8.83203125" style="1" customWidth="1"/>
    <col min="11" max="11" width="19.6640625" style="4" bestFit="1" customWidth="1"/>
    <col min="12" max="12" width="18.5" style="57" customWidth="1"/>
    <col min="13" max="13" width="19.6640625" style="21" bestFit="1" customWidth="1"/>
    <col min="14" max="14" width="8.83203125" style="1"/>
    <col min="15" max="15" width="30.33203125" style="1" bestFit="1" customWidth="1"/>
    <col min="16" max="16384" width="8.83203125" style="1"/>
  </cols>
  <sheetData>
    <row r="1" spans="1:36">
      <c r="A1" s="5" t="s">
        <v>58</v>
      </c>
      <c r="B1" s="33"/>
      <c r="C1" s="3"/>
      <c r="D1" s="8" t="s">
        <v>51</v>
      </c>
      <c r="E1" s="2"/>
      <c r="F1" s="2"/>
      <c r="G1" s="3"/>
      <c r="H1" s="153" t="s">
        <v>9</v>
      </c>
      <c r="I1" s="154"/>
      <c r="J1" s="154"/>
      <c r="K1" s="155"/>
      <c r="L1" s="60"/>
      <c r="M1" s="75" t="s">
        <v>56</v>
      </c>
      <c r="N1" s="62">
        <f>(0.0005*1000)/(50/1000)</f>
        <v>10</v>
      </c>
      <c r="O1" s="82" t="s">
        <v>59</v>
      </c>
    </row>
    <row r="2" spans="1:36">
      <c r="A2" s="2"/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53</v>
      </c>
      <c r="M2" s="32" t="s">
        <v>22</v>
      </c>
    </row>
    <row r="3" spans="1:36" s="10" customFormat="1">
      <c r="A3" s="6" t="s">
        <v>12</v>
      </c>
      <c r="B3" s="11" t="s">
        <v>28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29</v>
      </c>
    </row>
    <row r="4" spans="1:36">
      <c r="A4" s="30" t="s">
        <v>62</v>
      </c>
      <c r="B4" s="21">
        <v>56</v>
      </c>
      <c r="C4" s="4">
        <v>72</v>
      </c>
      <c r="D4" s="135">
        <v>3.9399999999999998E-2</v>
      </c>
      <c r="E4" s="135">
        <v>3.9699999999999999E-2</v>
      </c>
      <c r="F4" s="52">
        <f>D4-E4</f>
        <v>-3.0000000000000165E-4</v>
      </c>
      <c r="G4" s="13">
        <f>(D4+E4)/2</f>
        <v>3.9550000000000002E-2</v>
      </c>
      <c r="H4" s="31">
        <v>3.9600000000000003E-2</v>
      </c>
      <c r="I4" s="14">
        <v>3.9600000000000003E-2</v>
      </c>
      <c r="J4" s="14">
        <f>H4-I4</f>
        <v>0</v>
      </c>
      <c r="K4" s="13">
        <f>AVERAGE(H4,I4)</f>
        <v>3.9600000000000003E-2</v>
      </c>
      <c r="L4" s="53">
        <f>K4-G4</f>
        <v>5.0000000000001432E-5</v>
      </c>
      <c r="M4" s="31">
        <f>((L4*1000)/(B4/1000))</f>
        <v>0.89285714285716844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</row>
    <row r="5" spans="1:36">
      <c r="A5" s="30" t="s">
        <v>63</v>
      </c>
      <c r="B5" s="21">
        <v>54</v>
      </c>
      <c r="C5" s="4">
        <v>59</v>
      </c>
      <c r="D5" s="136">
        <v>3.9100000000000003E-2</v>
      </c>
      <c r="E5" s="136">
        <v>3.95E-2</v>
      </c>
      <c r="F5" s="142">
        <f t="shared" ref="F5:F10" si="0">D5-E5</f>
        <v>-3.9999999999999758E-4</v>
      </c>
      <c r="G5" s="112">
        <f t="shared" ref="G5:G10" si="1">(D5+E5)/2</f>
        <v>3.9300000000000002E-2</v>
      </c>
      <c r="H5" s="31">
        <v>3.9300000000000002E-2</v>
      </c>
      <c r="I5" s="14">
        <v>3.9300000000000002E-2</v>
      </c>
      <c r="J5" s="111">
        <f t="shared" ref="J5:J10" si="2">H5-I5</f>
        <v>0</v>
      </c>
      <c r="K5" s="112">
        <f t="shared" ref="K5:K10" si="3">AVERAGE(H5,I5)</f>
        <v>3.9300000000000002E-2</v>
      </c>
      <c r="L5" s="53">
        <f t="shared" ref="L5:L10" si="4">K5-G5</f>
        <v>0</v>
      </c>
      <c r="M5" s="113">
        <f t="shared" ref="M5:M10" si="5">((L5*1000)/(B5/1000))</f>
        <v>0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</row>
    <row r="6" spans="1:36">
      <c r="A6" s="30" t="s">
        <v>64</v>
      </c>
      <c r="B6" s="21">
        <v>61</v>
      </c>
      <c r="C6" s="4">
        <v>64</v>
      </c>
      <c r="D6" s="137">
        <v>3.7499999999999999E-2</v>
      </c>
      <c r="E6" s="137">
        <v>3.7499999999999999E-2</v>
      </c>
      <c r="F6" s="142">
        <f t="shared" si="0"/>
        <v>0</v>
      </c>
      <c r="G6" s="112">
        <f t="shared" si="1"/>
        <v>3.7499999999999999E-2</v>
      </c>
      <c r="H6" s="31">
        <v>3.73E-2</v>
      </c>
      <c r="I6" s="14">
        <v>3.7199999999999997E-2</v>
      </c>
      <c r="J6" s="111">
        <f t="shared" si="2"/>
        <v>1.0000000000000286E-4</v>
      </c>
      <c r="K6" s="112">
        <f t="shared" si="3"/>
        <v>3.7249999999999998E-2</v>
      </c>
      <c r="L6" s="53">
        <f t="shared" si="4"/>
        <v>-2.5000000000000022E-4</v>
      </c>
      <c r="M6" s="113">
        <f t="shared" si="5"/>
        <v>-4.098360655737709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>
      <c r="A7" s="30" t="s">
        <v>65</v>
      </c>
      <c r="B7" s="21">
        <v>61</v>
      </c>
      <c r="C7" s="4">
        <v>65</v>
      </c>
      <c r="D7" s="138">
        <v>3.8100000000000002E-2</v>
      </c>
      <c r="E7" s="138">
        <v>3.7699999999999997E-2</v>
      </c>
      <c r="F7" s="142">
        <f t="shared" si="0"/>
        <v>4.0000000000000452E-4</v>
      </c>
      <c r="G7" s="112">
        <f t="shared" si="1"/>
        <v>3.7900000000000003E-2</v>
      </c>
      <c r="H7" s="31">
        <v>3.85E-2</v>
      </c>
      <c r="I7" s="14">
        <v>3.8399999999999997E-2</v>
      </c>
      <c r="J7" s="111">
        <f t="shared" si="2"/>
        <v>1.0000000000000286E-4</v>
      </c>
      <c r="K7" s="112">
        <f t="shared" si="3"/>
        <v>3.8449999999999998E-2</v>
      </c>
      <c r="L7" s="53">
        <f t="shared" si="4"/>
        <v>5.4999999999999494E-4</v>
      </c>
      <c r="M7" s="113">
        <f t="shared" si="5"/>
        <v>9.0163934426228689</v>
      </c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s="52" customFormat="1">
      <c r="A8" s="30" t="s">
        <v>68</v>
      </c>
      <c r="B8" s="55">
        <v>65</v>
      </c>
      <c r="C8" s="48">
        <v>61</v>
      </c>
      <c r="D8" s="140">
        <v>3.6200000000000003E-2</v>
      </c>
      <c r="E8" s="139">
        <v>3.6700000000000003E-2</v>
      </c>
      <c r="F8" s="142">
        <f t="shared" si="0"/>
        <v>-5.0000000000000044E-4</v>
      </c>
      <c r="G8" s="112">
        <f t="shared" si="1"/>
        <v>3.6450000000000003E-2</v>
      </c>
      <c r="H8" s="56">
        <v>3.7100000000000001E-2</v>
      </c>
      <c r="I8" s="54">
        <v>3.6999999999999998E-2</v>
      </c>
      <c r="J8" s="111">
        <f t="shared" si="2"/>
        <v>1.0000000000000286E-4</v>
      </c>
      <c r="K8" s="112">
        <f t="shared" si="3"/>
        <v>3.705E-2</v>
      </c>
      <c r="L8" s="53">
        <f t="shared" si="4"/>
        <v>5.9999999999999637E-4</v>
      </c>
      <c r="M8" s="113">
        <f t="shared" si="5"/>
        <v>9.2307692307691731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1:36">
      <c r="A9" s="30" t="s">
        <v>66</v>
      </c>
      <c r="B9" s="21">
        <v>72</v>
      </c>
      <c r="C9" s="4">
        <v>57</v>
      </c>
      <c r="D9" s="141">
        <v>3.8600000000000002E-2</v>
      </c>
      <c r="E9" s="141">
        <v>3.8600000000000002E-2</v>
      </c>
      <c r="F9" s="142">
        <f t="shared" si="0"/>
        <v>0</v>
      </c>
      <c r="G9" s="112">
        <f t="shared" si="1"/>
        <v>3.8600000000000002E-2</v>
      </c>
      <c r="H9" s="31">
        <v>3.8300000000000001E-2</v>
      </c>
      <c r="I9" s="14">
        <v>3.7999999999999999E-2</v>
      </c>
      <c r="J9" s="111">
        <f t="shared" si="2"/>
        <v>3.0000000000000165E-4</v>
      </c>
      <c r="K9" s="112">
        <f t="shared" si="3"/>
        <v>3.8150000000000003E-2</v>
      </c>
      <c r="L9" s="53">
        <f t="shared" si="4"/>
        <v>-4.4999999999999901E-4</v>
      </c>
      <c r="M9" s="113">
        <f t="shared" si="5"/>
        <v>-6.2499999999999867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</row>
    <row r="10" spans="1:36">
      <c r="A10" s="30" t="s">
        <v>67</v>
      </c>
      <c r="B10" s="21">
        <v>65</v>
      </c>
      <c r="C10" s="4">
        <v>60</v>
      </c>
      <c r="D10" s="142">
        <v>3.9800000000000002E-2</v>
      </c>
      <c r="E10" s="142">
        <v>3.95E-2</v>
      </c>
      <c r="F10" s="142">
        <f t="shared" si="0"/>
        <v>3.0000000000000165E-4</v>
      </c>
      <c r="G10" s="112">
        <f t="shared" si="1"/>
        <v>3.9650000000000005E-2</v>
      </c>
      <c r="H10" s="31">
        <v>0.04</v>
      </c>
      <c r="I10" s="14">
        <v>4.0099999999999997E-2</v>
      </c>
      <c r="J10" s="111">
        <f t="shared" si="2"/>
        <v>-9.9999999999995925E-5</v>
      </c>
      <c r="K10" s="112">
        <f t="shared" si="3"/>
        <v>4.0050000000000002E-2</v>
      </c>
      <c r="L10" s="53">
        <f t="shared" si="4"/>
        <v>3.9999999999999758E-4</v>
      </c>
      <c r="M10" s="113">
        <f t="shared" si="5"/>
        <v>6.153846153846116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36">
      <c r="A11" s="30"/>
      <c r="D11" s="52"/>
      <c r="E11" s="52"/>
      <c r="F11" s="52"/>
      <c r="G11" s="49"/>
      <c r="H11" s="31"/>
      <c r="I11" s="14"/>
      <c r="J11" s="54"/>
      <c r="K11" s="49"/>
      <c r="L11" s="53"/>
      <c r="M11" s="56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36">
      <c r="A12" s="30"/>
      <c r="D12" s="55"/>
      <c r="E12" s="52"/>
      <c r="F12" s="52"/>
      <c r="G12" s="49"/>
      <c r="H12" s="31"/>
      <c r="I12" s="14"/>
      <c r="J12" s="54"/>
      <c r="K12" s="49"/>
      <c r="L12" s="62"/>
      <c r="M12" s="69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36">
      <c r="A13" s="30"/>
      <c r="D13" s="55"/>
      <c r="E13" s="52"/>
      <c r="F13" s="52"/>
      <c r="G13" s="49"/>
      <c r="H13" s="31"/>
      <c r="I13" s="14"/>
      <c r="J13" s="54"/>
      <c r="K13" s="49"/>
      <c r="L13" s="62"/>
      <c r="M13" s="69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36">
      <c r="A14" s="30"/>
      <c r="D14" s="55"/>
      <c r="E14" s="52"/>
      <c r="F14" s="52"/>
      <c r="G14" s="49"/>
      <c r="H14" s="31"/>
      <c r="I14" s="14"/>
      <c r="J14" s="54"/>
      <c r="K14" s="49"/>
      <c r="L14" s="53"/>
      <c r="M14" s="56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36">
      <c r="A15" s="30"/>
      <c r="D15" s="55"/>
      <c r="E15" s="52"/>
      <c r="F15" s="52"/>
      <c r="G15" s="49"/>
      <c r="H15" s="31"/>
      <c r="I15" s="14"/>
      <c r="J15" s="54"/>
      <c r="K15" s="49"/>
      <c r="L15" s="62"/>
      <c r="M15" s="69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36">
      <c r="A16" s="30"/>
      <c r="D16" s="55"/>
      <c r="E16" s="52"/>
      <c r="F16" s="52"/>
      <c r="G16" s="49"/>
      <c r="H16" s="31"/>
      <c r="I16" s="14"/>
      <c r="J16" s="54"/>
      <c r="K16" s="49"/>
      <c r="L16" s="62"/>
      <c r="M16" s="69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>
      <c r="A17" s="30"/>
      <c r="D17" s="55"/>
      <c r="E17" s="52"/>
      <c r="F17" s="52"/>
      <c r="G17" s="49"/>
      <c r="H17" s="31"/>
      <c r="I17" s="14"/>
      <c r="J17" s="54"/>
      <c r="K17" s="49"/>
      <c r="L17" s="62"/>
      <c r="M17" s="69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>
      <c r="A18" s="30"/>
      <c r="D18" s="55"/>
      <c r="E18" s="52"/>
      <c r="F18" s="52"/>
      <c r="G18" s="49"/>
      <c r="H18" s="31"/>
      <c r="I18" s="14"/>
      <c r="J18" s="54"/>
      <c r="K18" s="72"/>
      <c r="L18" s="62"/>
      <c r="M18" s="69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>
      <c r="A19" s="30"/>
      <c r="D19" s="55"/>
      <c r="E19" s="52"/>
      <c r="F19" s="52"/>
      <c r="G19" s="49"/>
      <c r="H19" s="31"/>
      <c r="I19" s="14"/>
      <c r="J19" s="54"/>
      <c r="K19" s="49"/>
      <c r="L19" s="53"/>
      <c r="M19" s="56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>
      <c r="A20" s="30"/>
      <c r="D20" s="55"/>
      <c r="E20" s="52"/>
      <c r="F20" s="52"/>
      <c r="G20" s="49"/>
      <c r="H20" s="31"/>
      <c r="I20" s="14"/>
      <c r="J20" s="54"/>
      <c r="K20" s="49"/>
      <c r="L20" s="62"/>
      <c r="M20" s="69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1:36">
      <c r="A21" s="30"/>
      <c r="D21" s="55"/>
      <c r="E21" s="52"/>
      <c r="F21" s="52"/>
      <c r="G21" s="49"/>
      <c r="H21" s="31"/>
      <c r="I21" s="14"/>
      <c r="J21" s="54"/>
      <c r="K21" s="49"/>
      <c r="L21" s="53"/>
      <c r="M21" s="56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1:36">
      <c r="A22" s="30"/>
      <c r="D22" s="55"/>
      <c r="E22" s="52"/>
      <c r="F22" s="52"/>
      <c r="G22" s="49"/>
      <c r="H22" s="31"/>
      <c r="I22" s="14"/>
      <c r="J22" s="54"/>
      <c r="K22" s="49"/>
      <c r="L22" s="62"/>
      <c r="M22" s="69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>
      <c r="A23" s="30"/>
      <c r="D23" s="55"/>
      <c r="E23" s="52"/>
      <c r="F23" s="52"/>
      <c r="G23" s="49"/>
      <c r="H23" s="31"/>
      <c r="I23" s="14"/>
      <c r="J23" s="54"/>
      <c r="K23" s="49"/>
      <c r="L23" s="53"/>
      <c r="M23" s="56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1:36">
      <c r="A24" s="30"/>
      <c r="D24" s="55"/>
      <c r="E24" s="52"/>
      <c r="F24" s="52"/>
      <c r="G24" s="49"/>
      <c r="H24" s="31"/>
      <c r="I24" s="14"/>
      <c r="J24" s="54"/>
      <c r="K24" s="49"/>
      <c r="L24" s="53"/>
      <c r="M24" s="56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6">
      <c r="A25" s="30"/>
      <c r="D25" s="55"/>
      <c r="E25" s="52"/>
      <c r="F25" s="52"/>
      <c r="G25" s="49"/>
      <c r="H25" s="31"/>
      <c r="I25" s="14"/>
      <c r="J25" s="54"/>
      <c r="K25" s="49"/>
      <c r="L25" s="53"/>
      <c r="M25" s="56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6">
      <c r="A26" s="30"/>
      <c r="D26" s="55"/>
      <c r="E26" s="52"/>
      <c r="F26" s="52"/>
      <c r="G26" s="49"/>
      <c r="H26" s="31"/>
      <c r="I26" s="14"/>
      <c r="J26" s="54"/>
      <c r="K26" s="49"/>
      <c r="L26" s="53"/>
      <c r="M26" s="56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6">
      <c r="A27" s="30"/>
      <c r="D27" s="55"/>
      <c r="E27" s="52"/>
      <c r="F27" s="52"/>
      <c r="G27" s="49"/>
      <c r="H27" s="31"/>
      <c r="I27" s="14"/>
      <c r="J27" s="54"/>
      <c r="K27" s="49"/>
      <c r="L27" s="53"/>
      <c r="M27" s="56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6">
      <c r="A28" s="30"/>
      <c r="D28" s="55"/>
      <c r="E28" s="52"/>
      <c r="F28" s="52"/>
      <c r="G28" s="49"/>
      <c r="H28" s="31"/>
      <c r="I28" s="14"/>
      <c r="J28" s="54"/>
      <c r="K28" s="49"/>
      <c r="L28" s="62"/>
      <c r="M28" s="69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6">
      <c r="A29" s="30"/>
      <c r="D29" s="55"/>
      <c r="E29" s="52"/>
      <c r="F29" s="52"/>
      <c r="G29" s="49"/>
      <c r="H29" s="31"/>
      <c r="I29" s="14"/>
      <c r="J29" s="54"/>
      <c r="K29" s="49"/>
      <c r="L29" s="53"/>
      <c r="M29" s="56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6">
      <c r="A30" s="30"/>
      <c r="D30" s="55"/>
      <c r="E30" s="52"/>
      <c r="F30" s="52"/>
      <c r="G30" s="49"/>
      <c r="H30" s="31"/>
      <c r="I30" s="14"/>
      <c r="J30" s="54"/>
      <c r="K30" s="49"/>
      <c r="L30" s="53"/>
      <c r="M30" s="56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6">
      <c r="A31" s="30"/>
      <c r="D31" s="31"/>
      <c r="E31" s="12"/>
      <c r="F31" s="12"/>
      <c r="G31" s="13"/>
      <c r="H31" s="31"/>
      <c r="I31" s="14"/>
      <c r="J31" s="14"/>
      <c r="K31" s="13"/>
      <c r="L31" s="53"/>
      <c r="M31" s="31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6">
      <c r="D32" s="31"/>
      <c r="E32" s="12"/>
      <c r="F32" s="12"/>
      <c r="G32" s="13"/>
      <c r="H32" s="31"/>
      <c r="I32" s="14"/>
      <c r="J32" s="14"/>
      <c r="K32" s="61"/>
      <c r="L32" s="64"/>
      <c r="M32" s="31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>
      <c r="D33" s="31"/>
      <c r="E33" s="12"/>
      <c r="F33" s="12"/>
      <c r="G33" s="13"/>
      <c r="H33" s="31"/>
      <c r="I33" s="14"/>
      <c r="J33" s="14"/>
      <c r="K33" s="63"/>
      <c r="L33" s="64"/>
      <c r="M33" s="31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>
      <c r="C34" s="1"/>
      <c r="D34" s="31"/>
      <c r="E34" s="12"/>
      <c r="F34" s="12"/>
      <c r="G34" s="13"/>
      <c r="H34" s="31"/>
      <c r="I34" s="14"/>
      <c r="J34" s="14"/>
      <c r="K34" s="13"/>
      <c r="L34" s="53"/>
      <c r="M34" s="31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>
      <c r="C35" s="1"/>
      <c r="D35" s="31"/>
      <c r="E35" s="12"/>
      <c r="F35" s="12"/>
      <c r="G35" s="13"/>
      <c r="H35" s="31"/>
      <c r="I35" s="14"/>
      <c r="J35" s="14"/>
      <c r="K35" s="13"/>
      <c r="L35" s="53"/>
      <c r="M35" s="31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>
      <c r="A36" s="1"/>
      <c r="C36" s="1"/>
      <c r="D36" s="31"/>
      <c r="E36" s="12"/>
      <c r="F36" s="12"/>
      <c r="G36" s="13"/>
      <c r="H36" s="31"/>
      <c r="I36" s="14"/>
      <c r="J36" s="14"/>
      <c r="K36" s="13"/>
      <c r="L36" s="53"/>
      <c r="M36" s="31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>
      <c r="A37" s="1"/>
      <c r="C37" s="1"/>
      <c r="D37" s="31"/>
      <c r="E37" s="12"/>
      <c r="F37" s="12"/>
      <c r="G37" s="13"/>
      <c r="H37" s="31"/>
      <c r="I37" s="14"/>
      <c r="J37" s="14"/>
      <c r="K37" s="13"/>
      <c r="L37" s="53"/>
      <c r="M37" s="31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>
      <c r="A38" s="1"/>
      <c r="C38" s="1"/>
      <c r="D38" s="31"/>
      <c r="E38" s="12"/>
      <c r="F38" s="12"/>
      <c r="G38" s="13"/>
      <c r="H38" s="31"/>
      <c r="I38" s="14"/>
      <c r="J38" s="14"/>
      <c r="K38" s="13"/>
      <c r="L38" s="53"/>
      <c r="M38" s="31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>
      <c r="A39" s="1"/>
      <c r="C39" s="1"/>
      <c r="D39" s="31"/>
      <c r="E39" s="12"/>
      <c r="F39" s="12"/>
      <c r="G39" s="13"/>
      <c r="H39" s="31"/>
      <c r="I39" s="14"/>
      <c r="J39" s="14"/>
      <c r="K39" s="13"/>
      <c r="L39" s="53"/>
      <c r="M39" s="31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>
      <c r="A40" s="1"/>
      <c r="C40" s="1"/>
      <c r="D40" s="31"/>
      <c r="E40" s="12"/>
      <c r="F40" s="12"/>
      <c r="G40" s="13"/>
      <c r="H40" s="31"/>
      <c r="I40" s="14"/>
      <c r="J40" s="14"/>
      <c r="K40" s="61"/>
      <c r="L40" s="53"/>
      <c r="M40" s="31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>
      <c r="A41" s="1"/>
      <c r="C41" s="1"/>
      <c r="D41" s="31"/>
      <c r="E41" s="12"/>
      <c r="F41" s="12"/>
      <c r="G41" s="13"/>
      <c r="H41" s="31"/>
      <c r="I41" s="14"/>
      <c r="J41" s="14"/>
      <c r="K41" s="13"/>
      <c r="L41" s="53"/>
      <c r="M41" s="31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>
      <c r="A42" s="1"/>
      <c r="C42" s="1"/>
      <c r="D42" s="31"/>
      <c r="E42" s="12"/>
      <c r="F42" s="12"/>
      <c r="G42" s="13"/>
      <c r="H42" s="31"/>
      <c r="I42" s="14"/>
      <c r="J42" s="14"/>
      <c r="K42" s="13"/>
      <c r="L42" s="53"/>
      <c r="M42" s="31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>
      <c r="A43" s="1"/>
      <c r="C43" s="1"/>
      <c r="D43" s="31"/>
      <c r="E43" s="12"/>
      <c r="F43" s="12"/>
      <c r="G43" s="13"/>
      <c r="H43" s="31"/>
      <c r="I43" s="14"/>
      <c r="J43" s="14"/>
      <c r="K43" s="13"/>
      <c r="L43" s="53"/>
      <c r="M43" s="31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>
      <c r="A44" s="1"/>
      <c r="C44" s="1"/>
      <c r="D44" s="31"/>
      <c r="E44" s="12"/>
      <c r="F44" s="12"/>
      <c r="G44" s="13"/>
      <c r="H44" s="31"/>
      <c r="I44" s="14"/>
      <c r="J44" s="14"/>
      <c r="K44" s="13"/>
      <c r="L44" s="53"/>
      <c r="M44" s="31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>
      <c r="A45" s="1"/>
      <c r="C45" s="1"/>
      <c r="D45" s="31"/>
      <c r="E45" s="12"/>
      <c r="F45" s="12"/>
      <c r="G45" s="13"/>
      <c r="H45" s="31"/>
      <c r="I45" s="14"/>
      <c r="J45" s="14"/>
      <c r="K45" s="13"/>
      <c r="L45" s="53"/>
      <c r="M45" s="31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>
      <c r="A46" s="1"/>
      <c r="C46" s="1"/>
      <c r="D46" s="31"/>
      <c r="E46" s="12"/>
      <c r="F46" s="12"/>
      <c r="G46" s="13"/>
      <c r="H46" s="31"/>
      <c r="I46" s="14"/>
      <c r="J46" s="14"/>
      <c r="K46" s="13"/>
      <c r="L46" s="53"/>
      <c r="M46" s="31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>
      <c r="A47" s="1"/>
      <c r="C47" s="1"/>
      <c r="D47" s="31"/>
      <c r="E47" s="12"/>
      <c r="F47" s="12"/>
      <c r="G47" s="13"/>
      <c r="H47" s="31"/>
      <c r="I47" s="14"/>
      <c r="J47" s="14"/>
      <c r="K47" s="13"/>
      <c r="L47" s="53"/>
      <c r="M47" s="31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>
      <c r="A48" s="1"/>
      <c r="C48" s="1"/>
      <c r="D48" s="31"/>
      <c r="E48" s="12"/>
      <c r="F48" s="12"/>
      <c r="G48" s="13"/>
      <c r="H48" s="31"/>
      <c r="I48" s="14"/>
      <c r="J48" s="14"/>
      <c r="K48" s="13"/>
      <c r="L48" s="53"/>
      <c r="M48" s="31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>
      <c r="A49" s="1"/>
      <c r="C49" s="1"/>
      <c r="D49" s="31"/>
      <c r="E49" s="12"/>
      <c r="F49" s="12"/>
      <c r="G49" s="13"/>
      <c r="H49" s="31"/>
      <c r="I49" s="14"/>
      <c r="J49" s="14"/>
      <c r="K49" s="13"/>
      <c r="L49" s="53"/>
      <c r="M49" s="31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>
      <c r="A50" s="1"/>
      <c r="C50" s="1"/>
      <c r="D50" s="31"/>
      <c r="E50" s="12"/>
      <c r="F50" s="12"/>
      <c r="G50" s="13"/>
      <c r="H50" s="31"/>
      <c r="I50" s="14"/>
      <c r="J50" s="14"/>
      <c r="K50" s="13"/>
      <c r="L50" s="53"/>
      <c r="M50" s="31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>
      <c r="A51" s="1"/>
      <c r="C51" s="1"/>
      <c r="D51" s="31"/>
      <c r="E51" s="12"/>
      <c r="F51" s="12"/>
      <c r="G51" s="13"/>
      <c r="H51" s="31"/>
      <c r="I51" s="14"/>
      <c r="J51" s="14"/>
      <c r="K51" s="13"/>
      <c r="L51" s="53"/>
      <c r="M51" s="31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>
      <c r="A52" s="1"/>
      <c r="C52" s="1"/>
      <c r="D52" s="31"/>
      <c r="E52" s="12"/>
      <c r="F52" s="12"/>
      <c r="G52" s="13"/>
      <c r="H52" s="31"/>
      <c r="I52" s="14"/>
      <c r="J52" s="14"/>
      <c r="K52" s="13"/>
      <c r="L52" s="53"/>
      <c r="M52" s="31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>
      <c r="A53" s="1"/>
      <c r="C53" s="1"/>
      <c r="D53" s="31"/>
      <c r="E53" s="12"/>
      <c r="F53" s="12"/>
      <c r="G53" s="13"/>
      <c r="H53" s="31"/>
      <c r="I53" s="14"/>
      <c r="J53" s="14"/>
      <c r="K53" s="13"/>
      <c r="L53" s="53"/>
      <c r="M53" s="31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>
      <c r="A54" s="1"/>
      <c r="C54" s="1"/>
      <c r="D54" s="31"/>
      <c r="E54" s="12"/>
      <c r="F54" s="12"/>
      <c r="G54" s="13"/>
      <c r="H54" s="31"/>
      <c r="I54" s="14"/>
      <c r="J54" s="14"/>
      <c r="K54" s="13"/>
      <c r="L54" s="53"/>
      <c r="M54" s="31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>
      <c r="A55" s="1"/>
      <c r="C55" s="1"/>
      <c r="D55" s="31"/>
      <c r="E55" s="12"/>
      <c r="F55" s="12"/>
      <c r="G55" s="13"/>
      <c r="H55" s="31"/>
      <c r="I55" s="14"/>
      <c r="J55" s="14"/>
      <c r="K55" s="13"/>
      <c r="L55" s="53"/>
      <c r="M55" s="31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>
      <c r="A56" s="1"/>
      <c r="C56" s="1"/>
      <c r="D56" s="31"/>
      <c r="E56" s="12"/>
      <c r="F56" s="12"/>
      <c r="G56" s="13"/>
      <c r="H56" s="31"/>
      <c r="I56" s="14"/>
      <c r="J56" s="14"/>
      <c r="K56" s="13"/>
      <c r="L56" s="53"/>
      <c r="M56" s="31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>
      <c r="A57" s="1"/>
      <c r="C57" s="1"/>
      <c r="D57" s="31"/>
      <c r="E57" s="12"/>
      <c r="F57" s="12"/>
      <c r="G57" s="13"/>
      <c r="H57" s="31"/>
      <c r="I57" s="14"/>
      <c r="J57" s="14"/>
      <c r="K57" s="13"/>
      <c r="L57" s="53"/>
      <c r="M57" s="31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>
      <c r="A58" s="1"/>
      <c r="C58" s="1"/>
      <c r="D58" s="31"/>
      <c r="E58" s="12"/>
      <c r="F58" s="12"/>
      <c r="G58" s="13"/>
      <c r="H58" s="31"/>
      <c r="I58" s="14"/>
      <c r="J58" s="14"/>
      <c r="K58" s="13"/>
      <c r="L58" s="53"/>
      <c r="M58" s="31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>
      <c r="A59" s="1"/>
      <c r="C59" s="1"/>
      <c r="D59" s="31"/>
      <c r="E59" s="12"/>
      <c r="F59" s="12"/>
      <c r="G59" s="13"/>
      <c r="H59" s="31"/>
      <c r="I59" s="14"/>
      <c r="J59" s="14"/>
      <c r="K59" s="13"/>
      <c r="L59" s="53"/>
      <c r="M59" s="31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>
      <c r="A60" s="1"/>
      <c r="C60" s="1"/>
      <c r="D60" s="31"/>
      <c r="E60" s="12"/>
      <c r="F60" s="12"/>
      <c r="G60" s="13"/>
      <c r="H60" s="31"/>
      <c r="I60" s="14"/>
      <c r="J60" s="14"/>
      <c r="K60" s="13"/>
      <c r="L60" s="53"/>
      <c r="M60" s="31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>
      <c r="A61" s="1"/>
      <c r="C61" s="1"/>
      <c r="D61" s="31"/>
      <c r="E61" s="12"/>
      <c r="F61" s="12"/>
      <c r="G61" s="13"/>
      <c r="H61" s="31"/>
      <c r="I61" s="14"/>
      <c r="J61" s="14"/>
      <c r="K61" s="13"/>
      <c r="L61" s="53"/>
      <c r="M61" s="31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>
      <c r="A62" s="1"/>
      <c r="C62" s="1"/>
      <c r="D62" s="31"/>
      <c r="E62" s="12"/>
      <c r="F62" s="12"/>
      <c r="G62" s="13"/>
      <c r="H62" s="31"/>
      <c r="I62" s="14"/>
      <c r="J62" s="14"/>
      <c r="K62" s="13"/>
      <c r="L62" s="53"/>
      <c r="M62" s="31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>
      <c r="A63" s="1"/>
      <c r="C63" s="1"/>
      <c r="D63" s="31"/>
      <c r="E63" s="12"/>
      <c r="F63" s="12"/>
      <c r="G63" s="13"/>
      <c r="H63" s="31"/>
      <c r="I63" s="14"/>
      <c r="J63" s="14"/>
      <c r="K63" s="13"/>
      <c r="L63" s="53"/>
      <c r="M63" s="31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>
      <c r="A64" s="1"/>
      <c r="C64" s="1"/>
      <c r="D64" s="31"/>
      <c r="E64" s="12"/>
      <c r="F64" s="12"/>
      <c r="G64" s="13"/>
      <c r="H64" s="31"/>
      <c r="I64" s="14"/>
      <c r="J64" s="14"/>
      <c r="K64" s="13"/>
      <c r="L64" s="53"/>
      <c r="M64" s="31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>
      <c r="A65" s="1"/>
      <c r="C65" s="1"/>
      <c r="D65" s="31"/>
      <c r="E65" s="12"/>
      <c r="F65" s="12"/>
      <c r="G65" s="13"/>
      <c r="H65" s="31"/>
      <c r="I65" s="14"/>
      <c r="J65" s="14"/>
      <c r="K65" s="13"/>
      <c r="L65" s="53"/>
      <c r="M65" s="31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>
      <c r="A66" s="1"/>
      <c r="C66" s="1"/>
      <c r="D66" s="31"/>
      <c r="E66" s="12"/>
      <c r="F66" s="12"/>
      <c r="G66" s="13"/>
      <c r="H66" s="31"/>
      <c r="I66" s="14"/>
      <c r="J66" s="14"/>
      <c r="K66" s="13"/>
      <c r="L66" s="53"/>
      <c r="M66" s="31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>
      <c r="A67" s="1"/>
      <c r="C67" s="1"/>
      <c r="D67" s="31"/>
      <c r="E67" s="12"/>
      <c r="F67" s="12"/>
      <c r="G67" s="13"/>
      <c r="H67" s="31"/>
      <c r="I67" s="14"/>
      <c r="J67" s="14"/>
      <c r="K67" s="13"/>
      <c r="L67" s="53"/>
      <c r="M67" s="31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>
      <c r="A68" s="1"/>
      <c r="C68" s="1"/>
      <c r="D68" s="31"/>
      <c r="E68" s="12"/>
      <c r="F68" s="12"/>
      <c r="G68" s="13"/>
      <c r="H68" s="31"/>
      <c r="I68" s="14"/>
      <c r="J68" s="14"/>
      <c r="K68" s="13"/>
      <c r="L68" s="53"/>
      <c r="M68" s="31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>
      <c r="A69" s="1"/>
      <c r="C69" s="1"/>
      <c r="D69" s="31"/>
      <c r="E69" s="12"/>
      <c r="F69" s="12"/>
      <c r="G69" s="13"/>
      <c r="H69" s="31"/>
      <c r="I69" s="14"/>
      <c r="J69" s="14"/>
      <c r="K69" s="13"/>
      <c r="L69" s="53"/>
      <c r="M69" s="31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>
      <c r="A70" s="1"/>
      <c r="C70" s="1"/>
      <c r="D70" s="31"/>
      <c r="E70" s="12"/>
      <c r="F70" s="12"/>
      <c r="G70" s="13"/>
      <c r="H70" s="31"/>
      <c r="I70" s="14"/>
      <c r="J70" s="14"/>
      <c r="K70" s="13"/>
      <c r="L70" s="53"/>
      <c r="M70" s="31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>
      <c r="A71" s="1"/>
      <c r="C71" s="1"/>
      <c r="D71" s="31"/>
      <c r="E71" s="12"/>
      <c r="F71" s="12"/>
      <c r="G71" s="13"/>
      <c r="H71" s="31"/>
      <c r="I71" s="14"/>
      <c r="J71" s="14"/>
      <c r="K71" s="13"/>
      <c r="L71" s="53"/>
      <c r="M71" s="31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>
      <c r="A72" s="1"/>
      <c r="C72" s="1"/>
      <c r="D72" s="31"/>
      <c r="E72" s="12"/>
      <c r="F72" s="12"/>
      <c r="G72" s="13"/>
      <c r="H72" s="31"/>
      <c r="I72" s="14"/>
      <c r="J72" s="14"/>
      <c r="K72" s="13"/>
      <c r="L72" s="53"/>
      <c r="M72" s="31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>
      <c r="A73" s="1"/>
      <c r="C73" s="1"/>
      <c r="D73" s="31"/>
      <c r="E73" s="12"/>
      <c r="F73" s="12"/>
      <c r="G73" s="13"/>
      <c r="H73" s="31"/>
      <c r="I73" s="14"/>
      <c r="J73" s="14"/>
      <c r="K73" s="13"/>
      <c r="L73" s="53"/>
      <c r="M73" s="31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>
      <c r="A74" s="1"/>
      <c r="C74" s="1"/>
      <c r="D74" s="31"/>
      <c r="E74" s="12"/>
      <c r="F74" s="12"/>
      <c r="G74" s="13"/>
      <c r="H74" s="31"/>
      <c r="I74" s="14"/>
      <c r="J74" s="14"/>
      <c r="K74" s="13"/>
      <c r="L74" s="53"/>
      <c r="M74" s="31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>
      <c r="A75" s="1"/>
      <c r="C75" s="1"/>
      <c r="D75" s="31"/>
      <c r="E75" s="12"/>
      <c r="F75" s="12"/>
      <c r="G75" s="13"/>
      <c r="H75" s="31"/>
      <c r="I75" s="14"/>
      <c r="J75" s="14"/>
      <c r="K75" s="13"/>
      <c r="L75" s="53"/>
      <c r="M75" s="31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>
      <c r="A76" s="1"/>
      <c r="C76" s="1"/>
      <c r="D76" s="31"/>
      <c r="E76" s="12"/>
      <c r="F76" s="12"/>
      <c r="G76" s="13"/>
      <c r="H76" s="31"/>
      <c r="I76" s="14"/>
      <c r="J76" s="14"/>
      <c r="K76" s="13"/>
      <c r="L76" s="53"/>
      <c r="M76" s="31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>
      <c r="A77" s="1"/>
      <c r="C77" s="1"/>
      <c r="D77" s="31"/>
      <c r="E77" s="12"/>
      <c r="F77" s="12"/>
      <c r="G77" s="13"/>
      <c r="H77" s="31"/>
      <c r="I77" s="14"/>
      <c r="J77" s="14"/>
      <c r="K77" s="13"/>
      <c r="L77" s="53"/>
      <c r="M77" s="31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>
      <c r="A78" s="1"/>
      <c r="C78" s="1"/>
      <c r="D78" s="31"/>
      <c r="E78" s="12"/>
      <c r="F78" s="12"/>
      <c r="G78" s="13"/>
      <c r="H78" s="31"/>
      <c r="I78" s="14"/>
      <c r="J78" s="14"/>
      <c r="K78" s="13"/>
      <c r="L78" s="53"/>
      <c r="M78" s="31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>
      <c r="A79" s="1"/>
      <c r="C79" s="1"/>
      <c r="D79" s="31"/>
      <c r="E79" s="12"/>
      <c r="F79" s="12"/>
      <c r="G79" s="13"/>
      <c r="H79" s="31"/>
      <c r="I79" s="14"/>
      <c r="J79" s="14"/>
      <c r="K79" s="13"/>
      <c r="L79" s="53"/>
      <c r="M79" s="31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>
      <c r="A80" s="1"/>
      <c r="C80" s="1"/>
      <c r="D80" s="31"/>
      <c r="E80" s="12"/>
      <c r="F80" s="12"/>
      <c r="G80" s="13"/>
      <c r="H80" s="31"/>
      <c r="I80" s="14"/>
      <c r="J80" s="14"/>
      <c r="K80" s="13"/>
      <c r="L80" s="53"/>
      <c r="M80" s="31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>
      <c r="A81" s="1"/>
      <c r="C81" s="1"/>
      <c r="D81" s="31"/>
      <c r="E81" s="12"/>
      <c r="F81" s="12"/>
      <c r="G81" s="13"/>
      <c r="H81" s="31"/>
      <c r="I81" s="14"/>
      <c r="J81" s="14"/>
      <c r="K81" s="13"/>
      <c r="L81" s="53"/>
      <c r="M81" s="31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>
      <c r="A82" s="1"/>
      <c r="C82" s="1"/>
      <c r="D82" s="31"/>
      <c r="E82" s="12"/>
      <c r="F82" s="12"/>
      <c r="G82" s="13"/>
      <c r="H82" s="31"/>
      <c r="I82" s="14"/>
      <c r="J82" s="14"/>
      <c r="K82" s="13"/>
      <c r="L82" s="53"/>
      <c r="M82" s="31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>
      <c r="A83" s="1"/>
      <c r="C83" s="1"/>
      <c r="D83" s="31"/>
      <c r="E83" s="12"/>
      <c r="F83" s="12"/>
      <c r="G83" s="13"/>
      <c r="H83" s="31"/>
      <c r="I83" s="14"/>
      <c r="J83" s="14"/>
      <c r="K83" s="13"/>
      <c r="L83" s="53"/>
      <c r="M83" s="31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>
      <c r="A84" s="1"/>
      <c r="C84" s="1"/>
      <c r="D84" s="31"/>
      <c r="E84" s="12"/>
      <c r="F84" s="12"/>
      <c r="G84" s="13"/>
      <c r="H84" s="31"/>
      <c r="I84" s="14"/>
      <c r="J84" s="14"/>
      <c r="K84" s="13"/>
      <c r="L84" s="53"/>
      <c r="M84" s="31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>
      <c r="A85" s="1"/>
      <c r="C85" s="1"/>
      <c r="D85" s="31"/>
      <c r="E85" s="12"/>
      <c r="F85" s="12"/>
      <c r="G85" s="13"/>
      <c r="H85" s="31"/>
      <c r="I85" s="14"/>
      <c r="J85" s="14"/>
      <c r="K85" s="13"/>
      <c r="L85" s="53"/>
      <c r="M85" s="31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>
      <c r="A86" s="1"/>
      <c r="C86" s="1"/>
      <c r="D86" s="31"/>
      <c r="E86" s="12"/>
      <c r="F86" s="12"/>
      <c r="G86" s="13"/>
      <c r="H86" s="31"/>
      <c r="I86" s="14"/>
      <c r="J86" s="14"/>
      <c r="K86" s="13"/>
      <c r="L86" s="53"/>
      <c r="M86" s="31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>
      <c r="A87" s="1"/>
      <c r="C87" s="1"/>
      <c r="D87" s="31"/>
      <c r="E87" s="12"/>
      <c r="F87" s="12"/>
      <c r="G87" s="13"/>
      <c r="H87" s="31"/>
      <c r="I87" s="14"/>
      <c r="J87" s="14"/>
      <c r="K87" s="13"/>
      <c r="L87" s="53"/>
      <c r="M87" s="31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>
      <c r="A88" s="1"/>
      <c r="C88" s="1"/>
      <c r="D88" s="31"/>
      <c r="E88" s="12"/>
      <c r="F88" s="12"/>
      <c r="G88" s="13"/>
      <c r="H88" s="31"/>
      <c r="I88" s="14"/>
      <c r="J88" s="14"/>
      <c r="K88" s="13"/>
      <c r="L88" s="53"/>
      <c r="M88" s="31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>
      <c r="A89" s="1"/>
      <c r="C89" s="1"/>
      <c r="D89" s="31"/>
      <c r="E89" s="12"/>
      <c r="F89" s="12"/>
      <c r="G89" s="13"/>
      <c r="H89" s="31"/>
      <c r="I89" s="14"/>
      <c r="J89" s="14"/>
      <c r="K89" s="13"/>
      <c r="L89" s="53"/>
      <c r="M89" s="31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>
      <c r="A90" s="1"/>
      <c r="C90" s="1"/>
      <c r="D90" s="31"/>
      <c r="E90" s="12"/>
      <c r="F90" s="12"/>
      <c r="G90" s="13"/>
      <c r="H90" s="31"/>
      <c r="I90" s="14"/>
      <c r="J90" s="14"/>
      <c r="K90" s="13"/>
      <c r="L90" s="53"/>
      <c r="M90" s="31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>
      <c r="A91" s="1"/>
      <c r="C91" s="1"/>
      <c r="D91" s="31"/>
      <c r="E91" s="12"/>
      <c r="F91" s="12"/>
      <c r="G91" s="13"/>
      <c r="H91" s="31"/>
      <c r="I91" s="14"/>
      <c r="J91" s="14"/>
      <c r="K91" s="13"/>
      <c r="L91" s="53"/>
      <c r="M91" s="31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>
      <c r="A92" s="1"/>
      <c r="C92" s="1"/>
      <c r="D92" s="31"/>
      <c r="E92" s="12"/>
      <c r="F92" s="12"/>
      <c r="G92" s="13"/>
      <c r="H92" s="31"/>
      <c r="I92" s="14"/>
      <c r="J92" s="14"/>
      <c r="K92" s="13"/>
      <c r="L92" s="53"/>
      <c r="M92" s="31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>
      <c r="A93" s="1"/>
      <c r="C93" s="1"/>
      <c r="D93" s="31"/>
      <c r="E93" s="12"/>
      <c r="F93" s="12"/>
      <c r="G93" s="13"/>
      <c r="H93" s="31"/>
      <c r="I93" s="14"/>
      <c r="J93" s="14"/>
      <c r="K93" s="13"/>
      <c r="L93" s="53"/>
      <c r="M93" s="31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>
      <c r="A94" s="1"/>
      <c r="C94" s="1"/>
      <c r="D94" s="31"/>
      <c r="E94" s="12"/>
      <c r="F94" s="12"/>
      <c r="G94" s="13"/>
      <c r="H94" s="31"/>
      <c r="I94" s="14"/>
      <c r="J94" s="14"/>
      <c r="K94" s="13"/>
      <c r="L94" s="53"/>
      <c r="M94" s="31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>
      <c r="A95" s="1"/>
      <c r="C95" s="1"/>
      <c r="D95" s="31"/>
      <c r="E95" s="12"/>
      <c r="F95" s="12"/>
      <c r="G95" s="13"/>
      <c r="H95" s="31"/>
      <c r="I95" s="14"/>
      <c r="J95" s="14"/>
      <c r="K95" s="13"/>
      <c r="L95" s="53"/>
      <c r="M95" s="31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>
      <c r="A96" s="1"/>
      <c r="C96" s="1"/>
      <c r="D96" s="31"/>
      <c r="E96" s="12"/>
      <c r="F96" s="12"/>
      <c r="G96" s="13"/>
      <c r="H96" s="31"/>
      <c r="I96" s="14"/>
      <c r="J96" s="14"/>
      <c r="K96" s="13"/>
      <c r="L96" s="53"/>
      <c r="M96" s="31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>
      <c r="A97" s="1"/>
      <c r="C97" s="1"/>
      <c r="D97" s="31"/>
      <c r="E97" s="12"/>
      <c r="F97" s="12"/>
      <c r="G97" s="13"/>
      <c r="H97" s="31"/>
      <c r="I97" s="14"/>
      <c r="J97" s="14"/>
      <c r="K97" s="13"/>
      <c r="L97" s="53"/>
      <c r="M97" s="31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>
      <c r="A98" s="1"/>
      <c r="C98" s="1"/>
      <c r="D98" s="31"/>
      <c r="E98" s="12"/>
      <c r="F98" s="12"/>
      <c r="G98" s="13"/>
      <c r="H98" s="31"/>
      <c r="I98" s="14"/>
      <c r="J98" s="14"/>
      <c r="K98" s="13"/>
      <c r="L98" s="53"/>
      <c r="M98" s="31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>
      <c r="A99" s="1"/>
      <c r="C99" s="1"/>
      <c r="D99" s="31"/>
      <c r="E99" s="12"/>
      <c r="F99" s="12"/>
      <c r="G99" s="13"/>
      <c r="H99" s="31"/>
      <c r="I99" s="14"/>
      <c r="J99" s="14"/>
      <c r="K99" s="13"/>
      <c r="L99" s="53"/>
      <c r="M99" s="31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>
      <c r="A100" s="1"/>
      <c r="C100" s="1"/>
      <c r="D100" s="31"/>
      <c r="E100" s="12"/>
      <c r="F100" s="12"/>
      <c r="G100" s="13"/>
      <c r="H100" s="31"/>
      <c r="I100" s="14"/>
      <c r="J100" s="14"/>
      <c r="K100" s="13"/>
      <c r="L100" s="53"/>
      <c r="M100" s="31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>
      <c r="A101" s="1"/>
      <c r="C101" s="1"/>
      <c r="D101" s="31"/>
      <c r="E101" s="12"/>
      <c r="F101" s="12"/>
      <c r="G101" s="13"/>
      <c r="H101" s="31"/>
      <c r="I101" s="14"/>
      <c r="J101" s="14"/>
      <c r="K101" s="13"/>
      <c r="L101" s="53"/>
      <c r="M101" s="31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>
      <c r="A102" s="1"/>
      <c r="C102" s="1"/>
      <c r="D102" s="31"/>
      <c r="E102" s="12"/>
      <c r="F102" s="12"/>
      <c r="G102" s="13"/>
      <c r="H102" s="31"/>
      <c r="I102" s="14"/>
      <c r="J102" s="14"/>
      <c r="K102" s="13"/>
      <c r="L102" s="53"/>
      <c r="M102" s="31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>
      <c r="A103" s="1"/>
      <c r="C103" s="1"/>
      <c r="D103" s="31"/>
      <c r="E103" s="12"/>
      <c r="F103" s="12"/>
      <c r="G103" s="13"/>
      <c r="H103" s="31"/>
      <c r="I103" s="14"/>
      <c r="J103" s="14"/>
      <c r="K103" s="13"/>
      <c r="L103" s="53"/>
      <c r="M103" s="31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>
      <c r="A104" s="1"/>
      <c r="C104" s="1"/>
      <c r="D104" s="31"/>
      <c r="E104" s="12"/>
      <c r="F104" s="12"/>
      <c r="G104" s="13"/>
      <c r="H104" s="31"/>
      <c r="I104" s="14"/>
      <c r="J104" s="14"/>
      <c r="K104" s="13"/>
      <c r="L104" s="53"/>
      <c r="M104" s="31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>
      <c r="A105" s="1"/>
      <c r="C105" s="1"/>
      <c r="D105" s="31"/>
      <c r="E105" s="12"/>
      <c r="F105" s="12"/>
      <c r="G105" s="13"/>
      <c r="H105" s="31"/>
      <c r="I105" s="14"/>
      <c r="J105" s="14"/>
      <c r="K105" s="13"/>
      <c r="L105" s="53"/>
      <c r="M105" s="31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>
      <c r="A106" s="1"/>
      <c r="C106" s="1"/>
      <c r="D106" s="31"/>
      <c r="E106" s="12"/>
      <c r="F106" s="12"/>
      <c r="G106" s="13"/>
      <c r="H106" s="31"/>
      <c r="I106" s="14"/>
      <c r="J106" s="14"/>
      <c r="K106" s="13"/>
      <c r="L106" s="53"/>
      <c r="M106" s="31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>
      <c r="A107" s="1"/>
      <c r="C107" s="1"/>
      <c r="D107" s="31"/>
      <c r="E107" s="12"/>
      <c r="F107" s="12"/>
      <c r="G107" s="13"/>
      <c r="H107" s="31"/>
      <c r="I107" s="14"/>
      <c r="J107" s="14"/>
      <c r="K107" s="13"/>
      <c r="L107" s="53"/>
      <c r="M107" s="31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>
      <c r="A108" s="1"/>
      <c r="C108" s="1"/>
      <c r="D108" s="31"/>
      <c r="E108" s="12"/>
      <c r="F108" s="12"/>
      <c r="G108" s="13"/>
      <c r="H108" s="31"/>
      <c r="I108" s="14"/>
      <c r="J108" s="14"/>
      <c r="K108" s="13"/>
      <c r="L108" s="53"/>
      <c r="M108" s="31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>
      <c r="A109" s="1"/>
      <c r="C109" s="1"/>
      <c r="D109" s="31"/>
      <c r="E109" s="12"/>
      <c r="F109" s="12"/>
      <c r="G109" s="13"/>
      <c r="H109" s="31"/>
      <c r="I109" s="14"/>
      <c r="J109" s="14"/>
      <c r="K109" s="13"/>
      <c r="L109" s="53"/>
      <c r="M109" s="31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>
      <c r="A110" s="1"/>
      <c r="C110" s="1"/>
      <c r="D110" s="31"/>
      <c r="E110" s="12"/>
      <c r="F110" s="12"/>
      <c r="G110" s="13"/>
      <c r="H110" s="31"/>
      <c r="I110" s="14"/>
      <c r="J110" s="14"/>
      <c r="K110" s="13"/>
      <c r="L110" s="53"/>
      <c r="M110" s="31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>
      <c r="A111" s="1"/>
      <c r="C111" s="1"/>
      <c r="D111" s="31"/>
      <c r="E111" s="12"/>
      <c r="F111" s="12"/>
      <c r="G111" s="13"/>
      <c r="H111" s="31"/>
      <c r="I111" s="14"/>
      <c r="J111" s="14"/>
      <c r="K111" s="13"/>
      <c r="L111" s="53"/>
      <c r="M111" s="31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>
      <c r="A112" s="1"/>
      <c r="C112" s="1"/>
      <c r="D112" s="31"/>
      <c r="E112" s="12"/>
      <c r="F112" s="12"/>
      <c r="G112" s="13"/>
      <c r="H112" s="31"/>
      <c r="I112" s="14"/>
      <c r="J112" s="14"/>
      <c r="K112" s="13"/>
      <c r="L112" s="53"/>
      <c r="M112" s="31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>
      <c r="A113" s="1"/>
      <c r="C113" s="1"/>
      <c r="D113" s="31"/>
      <c r="E113" s="12"/>
      <c r="F113" s="12"/>
      <c r="G113" s="13"/>
      <c r="H113" s="31"/>
      <c r="I113" s="14"/>
      <c r="J113" s="14"/>
      <c r="K113" s="13"/>
      <c r="L113" s="53"/>
      <c r="M113" s="31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>
      <c r="A114" s="1"/>
      <c r="C114" s="1"/>
      <c r="D114" s="31"/>
      <c r="E114" s="12"/>
      <c r="F114" s="12"/>
      <c r="G114" s="13"/>
      <c r="H114" s="31"/>
      <c r="I114" s="14"/>
      <c r="J114" s="14"/>
      <c r="K114" s="13"/>
      <c r="L114" s="53"/>
      <c r="M114" s="31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>
      <c r="A115" s="1"/>
      <c r="C115" s="1"/>
      <c r="D115" s="31"/>
      <c r="E115" s="12"/>
      <c r="F115" s="12"/>
      <c r="G115" s="13"/>
      <c r="H115" s="31"/>
      <c r="I115" s="14"/>
      <c r="J115" s="14"/>
      <c r="K115" s="13"/>
      <c r="L115" s="53"/>
      <c r="M115" s="31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>
      <c r="A116" s="1"/>
      <c r="C116" s="1"/>
      <c r="D116" s="31"/>
      <c r="E116" s="12"/>
      <c r="F116" s="12"/>
      <c r="G116" s="13"/>
      <c r="H116" s="31"/>
      <c r="I116" s="14"/>
      <c r="J116" s="14"/>
      <c r="K116" s="13"/>
      <c r="L116" s="53"/>
      <c r="M116" s="31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>
      <c r="A117" s="1"/>
      <c r="C117" s="1"/>
      <c r="D117" s="31"/>
      <c r="E117" s="12"/>
      <c r="F117" s="12"/>
      <c r="G117" s="13"/>
      <c r="H117" s="31"/>
      <c r="I117" s="14"/>
      <c r="J117" s="14"/>
      <c r="K117" s="13"/>
      <c r="L117" s="53"/>
      <c r="M117" s="31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>
      <c r="A118" s="1"/>
      <c r="C118" s="1"/>
      <c r="D118" s="31"/>
      <c r="E118" s="12"/>
      <c r="F118" s="12"/>
      <c r="G118" s="13"/>
      <c r="H118" s="31"/>
      <c r="I118" s="14"/>
      <c r="J118" s="14"/>
      <c r="K118" s="13"/>
      <c r="L118" s="53"/>
      <c r="M118" s="31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>
      <c r="A119" s="1"/>
      <c r="C119" s="1"/>
      <c r="D119" s="31"/>
      <c r="E119" s="12"/>
      <c r="F119" s="12"/>
      <c r="G119" s="13"/>
      <c r="H119" s="31"/>
      <c r="I119" s="14"/>
      <c r="J119" s="14"/>
      <c r="K119" s="13"/>
      <c r="L119" s="53"/>
      <c r="M119" s="31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>
      <c r="A120" s="1"/>
      <c r="C120" s="1"/>
      <c r="D120" s="31"/>
      <c r="E120" s="12"/>
      <c r="F120" s="12"/>
      <c r="G120" s="13"/>
      <c r="H120" s="31"/>
      <c r="I120" s="14"/>
      <c r="J120" s="14"/>
      <c r="K120" s="13"/>
      <c r="L120" s="53"/>
      <c r="M120" s="31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>
      <c r="A121" s="1"/>
      <c r="C121" s="1"/>
      <c r="D121" s="31"/>
      <c r="E121" s="12"/>
      <c r="F121" s="12"/>
      <c r="G121" s="13"/>
      <c r="H121" s="31"/>
      <c r="I121" s="14"/>
      <c r="J121" s="14"/>
      <c r="K121" s="13"/>
      <c r="L121" s="53"/>
      <c r="M121" s="31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>
      <c r="A122" s="1"/>
      <c r="C122" s="1"/>
      <c r="D122" s="31"/>
      <c r="E122" s="12"/>
      <c r="F122" s="12"/>
      <c r="G122" s="13"/>
      <c r="H122" s="31"/>
      <c r="I122" s="14"/>
      <c r="J122" s="14"/>
      <c r="K122" s="13"/>
      <c r="L122" s="53"/>
      <c r="M122" s="31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>
      <c r="A123" s="1"/>
      <c r="C123" s="1"/>
      <c r="D123" s="31"/>
      <c r="E123" s="12"/>
      <c r="F123" s="12"/>
      <c r="G123" s="13"/>
      <c r="H123" s="31"/>
      <c r="I123" s="14"/>
      <c r="J123" s="14"/>
      <c r="K123" s="13"/>
      <c r="L123" s="53"/>
      <c r="M123" s="31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>
      <c r="A124" s="1"/>
      <c r="C124" s="1"/>
      <c r="D124" s="31"/>
      <c r="E124" s="12"/>
      <c r="F124" s="12"/>
      <c r="G124" s="13"/>
      <c r="H124" s="31"/>
      <c r="I124" s="14"/>
      <c r="J124" s="14"/>
      <c r="K124" s="13"/>
      <c r="L124" s="53"/>
      <c r="M124" s="31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>
      <c r="A125" s="1"/>
      <c r="C125" s="1"/>
      <c r="D125" s="31"/>
      <c r="E125" s="12"/>
      <c r="F125" s="12"/>
      <c r="G125" s="13"/>
      <c r="H125" s="31"/>
      <c r="I125" s="14"/>
      <c r="J125" s="14"/>
      <c r="K125" s="13"/>
      <c r="L125" s="53"/>
      <c r="M125" s="31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>
      <c r="A126" s="1"/>
      <c r="C126" s="1"/>
      <c r="D126" s="31"/>
      <c r="E126" s="12"/>
      <c r="F126" s="12"/>
      <c r="G126" s="13"/>
      <c r="H126" s="31"/>
      <c r="I126" s="14"/>
      <c r="J126" s="14"/>
      <c r="K126" s="13"/>
      <c r="L126" s="53"/>
      <c r="M126" s="31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>
      <c r="A127" s="1"/>
      <c r="C127" s="1"/>
      <c r="D127" s="31"/>
      <c r="E127" s="12"/>
      <c r="F127" s="12"/>
      <c r="G127" s="13"/>
      <c r="H127" s="31"/>
      <c r="I127" s="14"/>
      <c r="J127" s="14"/>
      <c r="K127" s="13"/>
      <c r="L127" s="53"/>
      <c r="M127" s="31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>
      <c r="A128" s="1"/>
      <c r="C128" s="1"/>
      <c r="D128" s="31"/>
      <c r="E128" s="12"/>
      <c r="F128" s="12"/>
      <c r="G128" s="13"/>
      <c r="H128" s="31"/>
      <c r="I128" s="14"/>
      <c r="J128" s="14"/>
      <c r="K128" s="13"/>
      <c r="L128" s="53"/>
      <c r="M128" s="31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>
      <c r="A129" s="1"/>
      <c r="C129" s="1"/>
      <c r="D129" s="31"/>
      <c r="E129" s="12"/>
      <c r="F129" s="12"/>
      <c r="G129" s="13"/>
      <c r="H129" s="31"/>
      <c r="I129" s="14"/>
      <c r="J129" s="14"/>
      <c r="K129" s="13"/>
      <c r="L129" s="53"/>
      <c r="M129" s="31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>
      <c r="A130" s="1"/>
      <c r="C130" s="1"/>
      <c r="D130" s="31"/>
      <c r="E130" s="12"/>
      <c r="F130" s="12"/>
      <c r="G130" s="13"/>
      <c r="H130" s="31"/>
      <c r="I130" s="14"/>
      <c r="J130" s="14"/>
      <c r="K130" s="13"/>
      <c r="L130" s="53"/>
      <c r="M130" s="31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>
      <c r="A131" s="1"/>
      <c r="C131" s="1"/>
      <c r="D131" s="31"/>
      <c r="E131" s="12"/>
      <c r="F131" s="12"/>
      <c r="G131" s="13"/>
      <c r="H131" s="31"/>
      <c r="I131" s="14"/>
      <c r="J131" s="14"/>
      <c r="K131" s="13"/>
      <c r="L131" s="53"/>
      <c r="M131" s="31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>
      <c r="A132" s="1"/>
      <c r="C132" s="1"/>
      <c r="D132" s="31"/>
      <c r="E132" s="12"/>
      <c r="F132" s="12"/>
      <c r="G132" s="13"/>
      <c r="H132" s="31"/>
      <c r="I132" s="14"/>
      <c r="J132" s="14"/>
      <c r="K132" s="13"/>
      <c r="L132" s="53"/>
      <c r="M132" s="31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>
      <c r="A133" s="1"/>
      <c r="C133" s="1"/>
      <c r="D133" s="31"/>
      <c r="E133" s="12"/>
      <c r="F133" s="12"/>
      <c r="G133" s="13"/>
      <c r="H133" s="31"/>
      <c r="I133" s="14"/>
      <c r="J133" s="14"/>
      <c r="K133" s="13"/>
      <c r="L133" s="53"/>
      <c r="M133" s="31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>
      <c r="A134" s="1"/>
      <c r="C134" s="1"/>
      <c r="D134" s="31"/>
      <c r="E134" s="12"/>
      <c r="F134" s="12"/>
      <c r="G134" s="13"/>
      <c r="H134" s="31"/>
      <c r="I134" s="14"/>
      <c r="J134" s="14"/>
      <c r="K134" s="13"/>
      <c r="L134" s="53"/>
      <c r="M134" s="31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>
      <c r="A135" s="1"/>
      <c r="C135" s="1"/>
      <c r="D135" s="31"/>
      <c r="E135" s="12"/>
      <c r="F135" s="12"/>
      <c r="G135" s="13"/>
      <c r="H135" s="31"/>
      <c r="I135" s="14"/>
      <c r="J135" s="14"/>
      <c r="K135" s="13"/>
      <c r="L135" s="53"/>
      <c r="M135" s="31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>
      <c r="A136" s="1"/>
      <c r="C136" s="1"/>
      <c r="D136" s="31"/>
      <c r="E136" s="12"/>
      <c r="F136" s="12"/>
      <c r="G136" s="13"/>
      <c r="H136" s="31"/>
      <c r="I136" s="14"/>
      <c r="J136" s="14"/>
      <c r="K136" s="13"/>
      <c r="L136" s="53"/>
      <c r="M136" s="31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>
      <c r="A137" s="1"/>
      <c r="C137" s="1"/>
      <c r="D137" s="31"/>
      <c r="E137" s="12"/>
      <c r="F137" s="12"/>
      <c r="G137" s="13"/>
      <c r="H137" s="31"/>
      <c r="I137" s="14"/>
      <c r="J137" s="14"/>
      <c r="K137" s="13"/>
      <c r="L137" s="53"/>
      <c r="M137" s="31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>
      <c r="A138" s="1"/>
      <c r="C138" s="1"/>
      <c r="D138" s="31"/>
      <c r="E138" s="12"/>
      <c r="F138" s="12"/>
      <c r="G138" s="13"/>
      <c r="H138" s="31"/>
      <c r="I138" s="14"/>
      <c r="J138" s="14"/>
      <c r="K138" s="13"/>
      <c r="L138" s="53"/>
      <c r="M138" s="31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>
      <c r="A139" s="1"/>
      <c r="C139" s="1"/>
      <c r="D139" s="31"/>
      <c r="E139" s="12"/>
      <c r="F139" s="12"/>
      <c r="G139" s="13"/>
      <c r="H139" s="31"/>
      <c r="I139" s="14"/>
      <c r="J139" s="14"/>
      <c r="K139" s="13"/>
      <c r="L139" s="53"/>
      <c r="M139" s="31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>
      <c r="A140" s="1"/>
      <c r="C140" s="1"/>
      <c r="D140" s="31"/>
      <c r="E140" s="12"/>
      <c r="F140" s="12"/>
      <c r="G140" s="13"/>
      <c r="H140" s="31"/>
      <c r="I140" s="14"/>
      <c r="J140" s="14"/>
      <c r="K140" s="13"/>
      <c r="L140" s="53"/>
      <c r="M140" s="31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>
      <c r="A141" s="1"/>
      <c r="C141" s="1"/>
      <c r="D141" s="31"/>
      <c r="E141" s="12"/>
      <c r="F141" s="12"/>
      <c r="G141" s="13"/>
      <c r="H141" s="31"/>
      <c r="I141" s="14"/>
      <c r="J141" s="14"/>
      <c r="K141" s="13"/>
      <c r="L141" s="53"/>
      <c r="M141" s="31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>
      <c r="A142" s="1"/>
      <c r="C142" s="1"/>
      <c r="D142" s="31"/>
      <c r="E142" s="12"/>
      <c r="F142" s="12"/>
      <c r="G142" s="13"/>
      <c r="H142" s="31"/>
      <c r="I142" s="14"/>
      <c r="J142" s="14"/>
      <c r="K142" s="13"/>
      <c r="L142" s="53"/>
      <c r="M142" s="31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>
      <c r="A143" s="1"/>
      <c r="C143" s="1"/>
      <c r="D143" s="31"/>
      <c r="E143" s="12"/>
      <c r="F143" s="12"/>
      <c r="G143" s="13"/>
      <c r="H143" s="31"/>
      <c r="I143" s="14"/>
      <c r="J143" s="14"/>
      <c r="K143" s="13"/>
      <c r="L143" s="53"/>
      <c r="M143" s="31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>
      <c r="A144" s="1"/>
      <c r="C144" s="1"/>
      <c r="D144" s="31"/>
      <c r="E144" s="12"/>
      <c r="F144" s="12"/>
      <c r="G144" s="13"/>
      <c r="H144" s="31"/>
      <c r="I144" s="14"/>
      <c r="J144" s="14"/>
      <c r="K144" s="13"/>
      <c r="L144" s="53"/>
      <c r="M144" s="31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>
      <c r="A145" s="1"/>
      <c r="C145" s="1"/>
      <c r="D145" s="31"/>
      <c r="E145" s="12"/>
      <c r="F145" s="12"/>
      <c r="G145" s="13"/>
      <c r="H145" s="31"/>
      <c r="I145" s="14"/>
      <c r="J145" s="14"/>
      <c r="K145" s="13"/>
      <c r="L145" s="53"/>
      <c r="M145" s="31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>
      <c r="A146" s="1"/>
      <c r="C146" s="1"/>
      <c r="D146" s="31"/>
      <c r="E146" s="12"/>
      <c r="F146" s="12"/>
      <c r="G146" s="13"/>
      <c r="H146" s="31"/>
      <c r="I146" s="14"/>
      <c r="J146" s="14"/>
      <c r="K146" s="13"/>
      <c r="L146" s="53"/>
      <c r="M146" s="31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>
      <c r="A147" s="1"/>
      <c r="C147" s="1"/>
      <c r="D147" s="31"/>
      <c r="E147" s="12"/>
      <c r="F147" s="12"/>
      <c r="G147" s="13"/>
      <c r="H147" s="31"/>
      <c r="I147" s="14"/>
      <c r="J147" s="14"/>
      <c r="K147" s="13"/>
      <c r="L147" s="53"/>
      <c r="M147" s="31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>
      <c r="A148" s="1"/>
      <c r="C148" s="1"/>
      <c r="D148" s="31"/>
      <c r="E148" s="12"/>
      <c r="F148" s="12"/>
      <c r="G148" s="13"/>
      <c r="H148" s="31"/>
      <c r="I148" s="14"/>
      <c r="J148" s="14"/>
      <c r="K148" s="13"/>
      <c r="L148" s="53"/>
      <c r="M148" s="31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>
      <c r="A149" s="1"/>
      <c r="C149" s="1"/>
      <c r="D149" s="31"/>
      <c r="E149" s="12"/>
      <c r="F149" s="12"/>
      <c r="G149" s="13"/>
      <c r="H149" s="31"/>
      <c r="I149" s="14"/>
      <c r="J149" s="14"/>
      <c r="K149" s="13"/>
      <c r="L149" s="53"/>
      <c r="M149" s="31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>
      <c r="A150" s="1"/>
      <c r="C150" s="1"/>
      <c r="D150" s="31"/>
      <c r="E150" s="12"/>
      <c r="F150" s="12"/>
      <c r="G150" s="13"/>
      <c r="H150" s="31"/>
      <c r="I150" s="14"/>
      <c r="J150" s="14"/>
      <c r="K150" s="13"/>
      <c r="L150" s="53"/>
      <c r="M150" s="31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>
      <c r="A151" s="1"/>
      <c r="C151" s="1"/>
      <c r="D151" s="31"/>
      <c r="E151" s="12"/>
      <c r="F151" s="12"/>
      <c r="G151" s="13"/>
      <c r="H151" s="31"/>
      <c r="I151" s="14"/>
      <c r="J151" s="14"/>
      <c r="K151" s="13"/>
      <c r="L151" s="53"/>
      <c r="M151" s="31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>
      <c r="A152" s="1"/>
      <c r="C152" s="1"/>
      <c r="D152" s="31"/>
      <c r="E152" s="12"/>
      <c r="F152" s="12"/>
      <c r="G152" s="13"/>
      <c r="H152" s="31"/>
      <c r="I152" s="14"/>
      <c r="J152" s="14"/>
      <c r="K152" s="13"/>
      <c r="L152" s="53"/>
      <c r="M152" s="31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>
      <c r="A153" s="1"/>
      <c r="C153" s="1"/>
      <c r="D153" s="31"/>
      <c r="E153" s="12"/>
      <c r="F153" s="12"/>
      <c r="G153" s="13"/>
      <c r="H153" s="31"/>
      <c r="I153" s="14"/>
      <c r="J153" s="14"/>
      <c r="K153" s="13"/>
      <c r="L153" s="53"/>
      <c r="M153" s="31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>
      <c r="A154" s="1"/>
      <c r="C154" s="1"/>
      <c r="D154" s="31"/>
      <c r="E154" s="12"/>
      <c r="F154" s="12"/>
      <c r="G154" s="13"/>
      <c r="H154" s="31"/>
      <c r="I154" s="14"/>
      <c r="J154" s="14"/>
      <c r="K154" s="13"/>
      <c r="L154" s="53"/>
      <c r="M154" s="31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>
      <c r="A155" s="1"/>
      <c r="C155" s="1"/>
      <c r="D155" s="31"/>
      <c r="E155" s="12"/>
      <c r="F155" s="12"/>
      <c r="G155" s="13"/>
      <c r="H155" s="31"/>
      <c r="I155" s="14"/>
      <c r="J155" s="14"/>
      <c r="K155" s="13"/>
      <c r="L155" s="53"/>
      <c r="M155" s="31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>
      <c r="A156" s="1"/>
      <c r="C156" s="1"/>
      <c r="D156" s="31"/>
      <c r="E156" s="12"/>
      <c r="F156" s="12"/>
      <c r="G156" s="13"/>
      <c r="H156" s="31"/>
      <c r="I156" s="14"/>
      <c r="J156" s="14"/>
      <c r="K156" s="13"/>
      <c r="L156" s="53"/>
      <c r="M156" s="31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>
      <c r="A157" s="1"/>
      <c r="C157" s="1"/>
      <c r="D157" s="31"/>
      <c r="E157" s="12"/>
      <c r="F157" s="12"/>
      <c r="G157" s="13"/>
      <c r="H157" s="31"/>
      <c r="I157" s="14"/>
      <c r="J157" s="14"/>
      <c r="K157" s="13"/>
      <c r="L157" s="53"/>
      <c r="M157" s="31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>
      <c r="A158" s="1"/>
      <c r="C158" s="1"/>
      <c r="D158" s="31"/>
      <c r="E158" s="12"/>
      <c r="F158" s="12"/>
      <c r="G158" s="13"/>
      <c r="H158" s="31"/>
      <c r="I158" s="14"/>
      <c r="J158" s="14"/>
      <c r="K158" s="13"/>
      <c r="L158" s="53"/>
      <c r="M158" s="31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>
      <c r="A159" s="1"/>
      <c r="C159" s="1"/>
      <c r="D159" s="31"/>
      <c r="E159" s="12"/>
      <c r="F159" s="12"/>
      <c r="G159" s="13"/>
      <c r="H159" s="31"/>
      <c r="I159" s="14"/>
      <c r="J159" s="14"/>
      <c r="K159" s="13"/>
      <c r="L159" s="53"/>
      <c r="M159" s="31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>
      <c r="A160" s="1"/>
      <c r="C160" s="1"/>
      <c r="D160" s="31"/>
      <c r="E160" s="12"/>
      <c r="F160" s="12"/>
      <c r="G160" s="13"/>
      <c r="H160" s="31"/>
      <c r="I160" s="14"/>
      <c r="J160" s="14"/>
      <c r="K160" s="13"/>
      <c r="L160" s="53"/>
      <c r="M160" s="31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5">
      <c r="A161" s="1"/>
      <c r="C161" s="1"/>
      <c r="D161" s="31"/>
      <c r="E161" s="12"/>
      <c r="F161" s="12"/>
      <c r="G161" s="13"/>
      <c r="H161" s="31"/>
      <c r="I161" s="14"/>
      <c r="J161" s="14"/>
      <c r="K161" s="13"/>
      <c r="L161" s="53"/>
      <c r="M161" s="31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5">
      <c r="A162" s="1"/>
      <c r="C162" s="1"/>
      <c r="D162" s="31"/>
      <c r="E162" s="12"/>
      <c r="F162" s="12"/>
      <c r="G162" s="13"/>
      <c r="H162" s="31"/>
      <c r="I162" s="14"/>
      <c r="J162" s="14"/>
      <c r="K162" s="13"/>
      <c r="L162" s="53"/>
      <c r="M162" s="31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5">
      <c r="A163" s="1"/>
      <c r="C163" s="1"/>
      <c r="D163" s="31"/>
      <c r="E163" s="12"/>
      <c r="F163" s="12"/>
      <c r="G163" s="13"/>
      <c r="H163" s="31"/>
      <c r="I163" s="14"/>
      <c r="J163" s="14"/>
      <c r="K163" s="13"/>
      <c r="L163" s="53"/>
      <c r="M163" s="31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5">
      <c r="A164" s="1"/>
      <c r="C164" s="1"/>
      <c r="D164" s="31"/>
      <c r="E164" s="12"/>
      <c r="F164" s="12"/>
      <c r="G164" s="13"/>
      <c r="H164" s="31"/>
      <c r="I164" s="14"/>
      <c r="J164" s="14"/>
      <c r="K164" s="13"/>
      <c r="L164" s="53"/>
      <c r="M164" s="31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5">
      <c r="A165" s="1"/>
      <c r="C165" s="1"/>
      <c r="D165" s="31"/>
      <c r="E165" s="12"/>
      <c r="F165" s="12"/>
      <c r="G165" s="13"/>
      <c r="H165" s="31"/>
      <c r="I165" s="14"/>
      <c r="J165" s="14"/>
      <c r="K165" s="13"/>
      <c r="L165" s="53"/>
      <c r="M165" s="31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5">
      <c r="A166" s="1"/>
      <c r="C166" s="1"/>
      <c r="D166" s="31"/>
      <c r="E166" s="12"/>
      <c r="F166" s="12"/>
      <c r="G166" s="13"/>
      <c r="H166" s="31"/>
      <c r="I166" s="14"/>
      <c r="J166" s="14"/>
      <c r="K166" s="13"/>
      <c r="L166" s="53"/>
      <c r="M166" s="31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5">
      <c r="A167" s="1"/>
      <c r="C167" s="1"/>
      <c r="D167" s="31"/>
      <c r="E167" s="12"/>
      <c r="F167" s="12"/>
      <c r="G167" s="13"/>
      <c r="H167" s="31"/>
      <c r="I167" s="14"/>
      <c r="J167" s="14"/>
      <c r="K167" s="13"/>
      <c r="L167" s="53"/>
      <c r="M167" s="31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5">
      <c r="A168" s="1"/>
      <c r="C168" s="1"/>
      <c r="D168" s="31"/>
      <c r="E168" s="12"/>
      <c r="F168" s="12"/>
      <c r="G168" s="13"/>
      <c r="H168" s="31"/>
      <c r="I168" s="14"/>
      <c r="J168" s="14"/>
      <c r="K168" s="13"/>
      <c r="L168" s="53"/>
      <c r="M168" s="31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5">
      <c r="A169" s="1"/>
      <c r="C169" s="1"/>
      <c r="D169" s="31"/>
      <c r="E169" s="12"/>
      <c r="F169" s="12"/>
      <c r="G169" s="13"/>
      <c r="H169" s="31"/>
      <c r="I169" s="14"/>
      <c r="J169" s="14"/>
      <c r="K169" s="13"/>
      <c r="L169" s="53"/>
      <c r="M169" s="31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5">
      <c r="A170" s="1"/>
      <c r="C170" s="1"/>
      <c r="D170" s="31"/>
      <c r="E170" s="12"/>
      <c r="F170" s="12"/>
      <c r="G170" s="13"/>
      <c r="H170" s="31"/>
      <c r="I170" s="14"/>
      <c r="J170" s="14"/>
      <c r="K170" s="13"/>
      <c r="L170" s="53"/>
      <c r="M170" s="31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5">
      <c r="A171" s="1"/>
      <c r="C171" s="1"/>
      <c r="D171" s="31"/>
      <c r="E171" s="12"/>
      <c r="F171" s="12"/>
      <c r="G171" s="13"/>
      <c r="H171" s="31"/>
      <c r="I171" s="14"/>
      <c r="J171" s="14"/>
      <c r="K171" s="13"/>
      <c r="L171" s="53"/>
      <c r="M171" s="31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5">
      <c r="A172" s="1"/>
      <c r="C172" s="1"/>
      <c r="D172" s="31"/>
      <c r="E172" s="12"/>
      <c r="F172" s="12"/>
      <c r="G172" s="13"/>
      <c r="H172" s="31"/>
      <c r="I172" s="14"/>
      <c r="J172" s="14"/>
      <c r="K172" s="13"/>
      <c r="L172" s="53"/>
      <c r="M172" s="31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</row>
    <row r="173" spans="1:35">
      <c r="A173" s="1"/>
      <c r="C173" s="1"/>
      <c r="D173" s="31"/>
      <c r="E173" s="12"/>
      <c r="F173" s="12"/>
      <c r="G173" s="13"/>
      <c r="H173" s="31"/>
      <c r="I173" s="14"/>
      <c r="J173" s="14"/>
      <c r="K173" s="13"/>
      <c r="L173" s="53"/>
      <c r="M173" s="31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</row>
    <row r="174" spans="1:35">
      <c r="A174" s="1"/>
      <c r="C174" s="1"/>
      <c r="D174" s="31"/>
      <c r="E174" s="12"/>
      <c r="F174" s="12"/>
      <c r="G174" s="13"/>
      <c r="H174" s="31"/>
      <c r="I174" s="14"/>
      <c r="J174" s="14"/>
      <c r="K174" s="13"/>
      <c r="L174" s="53"/>
      <c r="M174" s="31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</row>
    <row r="175" spans="1:35">
      <c r="A175" s="1"/>
      <c r="C175" s="1"/>
      <c r="D175" s="31"/>
      <c r="E175" s="12"/>
      <c r="F175" s="12"/>
      <c r="G175" s="13"/>
      <c r="H175" s="31"/>
      <c r="I175" s="14"/>
      <c r="J175" s="14"/>
      <c r="K175" s="13"/>
      <c r="L175" s="53"/>
      <c r="M175" s="31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</row>
    <row r="176" spans="1:35">
      <c r="A176" s="1"/>
      <c r="C176" s="1"/>
      <c r="D176" s="31"/>
      <c r="E176" s="12"/>
      <c r="F176" s="12"/>
      <c r="G176" s="13"/>
      <c r="H176" s="31"/>
      <c r="I176" s="14"/>
      <c r="J176" s="14"/>
      <c r="K176" s="13"/>
      <c r="L176" s="53"/>
      <c r="M176" s="31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</row>
    <row r="177" spans="1:35">
      <c r="A177" s="1"/>
      <c r="C177" s="1"/>
      <c r="D177" s="31"/>
      <c r="E177" s="12"/>
      <c r="F177" s="12"/>
      <c r="G177" s="13"/>
      <c r="H177" s="31"/>
      <c r="I177" s="14"/>
      <c r="J177" s="14"/>
      <c r="K177" s="13"/>
      <c r="L177" s="53"/>
      <c r="M177" s="31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</row>
    <row r="178" spans="1:35">
      <c r="A178" s="1"/>
      <c r="C178" s="1"/>
      <c r="D178" s="31"/>
      <c r="E178" s="12"/>
      <c r="F178" s="12"/>
      <c r="G178" s="13"/>
      <c r="H178" s="31"/>
      <c r="I178" s="14"/>
      <c r="J178" s="14"/>
      <c r="K178" s="13"/>
      <c r="L178" s="53"/>
      <c r="M178" s="31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</row>
    <row r="179" spans="1:35">
      <c r="A179" s="1"/>
      <c r="C179" s="1"/>
      <c r="D179" s="31"/>
      <c r="E179" s="12"/>
      <c r="F179" s="12"/>
      <c r="G179" s="13"/>
      <c r="H179" s="31"/>
      <c r="I179" s="14"/>
      <c r="J179" s="14"/>
      <c r="K179" s="13"/>
      <c r="L179" s="53"/>
      <c r="M179" s="31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</row>
    <row r="180" spans="1:35">
      <c r="A180" s="1"/>
      <c r="C180" s="1"/>
      <c r="D180" s="31"/>
      <c r="E180" s="12"/>
      <c r="F180" s="12"/>
      <c r="G180" s="13"/>
      <c r="H180" s="31"/>
      <c r="I180" s="14"/>
      <c r="J180" s="14"/>
      <c r="K180" s="13"/>
      <c r="L180" s="53"/>
      <c r="M180" s="31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</row>
    <row r="181" spans="1:35">
      <c r="A181" s="1"/>
      <c r="C181" s="1"/>
      <c r="D181" s="31"/>
      <c r="E181" s="12"/>
      <c r="F181" s="12"/>
      <c r="G181" s="13"/>
      <c r="H181" s="31"/>
      <c r="I181" s="14"/>
      <c r="J181" s="14"/>
      <c r="K181" s="13"/>
      <c r="L181" s="53"/>
      <c r="M181" s="31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</row>
    <row r="182" spans="1:35">
      <c r="A182" s="1"/>
      <c r="C182" s="1"/>
      <c r="D182" s="31"/>
      <c r="E182" s="12"/>
      <c r="F182" s="12"/>
      <c r="G182" s="13"/>
      <c r="H182" s="31"/>
      <c r="I182" s="14"/>
      <c r="J182" s="14"/>
      <c r="K182" s="13"/>
      <c r="L182" s="53"/>
      <c r="M182" s="31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</row>
    <row r="183" spans="1:35">
      <c r="A183" s="1"/>
      <c r="C183" s="1"/>
      <c r="D183" s="31"/>
      <c r="E183" s="12"/>
      <c r="F183" s="12"/>
      <c r="G183" s="13"/>
      <c r="H183" s="31"/>
      <c r="I183" s="14"/>
      <c r="J183" s="14"/>
      <c r="K183" s="13"/>
      <c r="L183" s="53"/>
      <c r="M183" s="31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</row>
    <row r="184" spans="1:35">
      <c r="A184" s="1"/>
      <c r="C184" s="1"/>
      <c r="D184" s="31"/>
      <c r="E184" s="12"/>
      <c r="F184" s="12"/>
      <c r="G184" s="13"/>
      <c r="H184" s="31"/>
      <c r="I184" s="14"/>
      <c r="J184" s="14"/>
      <c r="K184" s="13"/>
      <c r="L184" s="53"/>
      <c r="M184" s="31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</row>
    <row r="185" spans="1:35">
      <c r="A185" s="1"/>
      <c r="C185" s="1"/>
      <c r="D185" s="31"/>
      <c r="E185" s="12"/>
      <c r="F185" s="12"/>
      <c r="G185" s="13"/>
      <c r="H185" s="31"/>
      <c r="I185" s="14"/>
      <c r="J185" s="14"/>
      <c r="K185" s="13"/>
      <c r="L185" s="53"/>
      <c r="M185" s="31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</row>
    <row r="186" spans="1:35">
      <c r="A186" s="1"/>
      <c r="C186" s="1"/>
      <c r="D186" s="31"/>
      <c r="E186" s="12"/>
      <c r="F186" s="12"/>
      <c r="G186" s="13"/>
      <c r="H186" s="31"/>
      <c r="I186" s="14"/>
      <c r="J186" s="14"/>
      <c r="K186" s="13"/>
      <c r="L186" s="53"/>
      <c r="M186" s="31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</row>
    <row r="187" spans="1:35">
      <c r="A187" s="1"/>
      <c r="C187" s="1"/>
      <c r="D187" s="31"/>
      <c r="E187" s="12"/>
      <c r="F187" s="12"/>
      <c r="G187" s="13"/>
      <c r="H187" s="31"/>
      <c r="I187" s="14"/>
      <c r="J187" s="14"/>
      <c r="K187" s="13"/>
      <c r="L187" s="53"/>
      <c r="M187" s="31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</row>
    <row r="188" spans="1:35">
      <c r="A188" s="1"/>
      <c r="C188" s="1"/>
      <c r="D188" s="31"/>
      <c r="E188" s="12"/>
      <c r="F188" s="12"/>
      <c r="G188" s="13"/>
      <c r="H188" s="31"/>
      <c r="I188" s="14"/>
      <c r="J188" s="14"/>
      <c r="K188" s="13"/>
      <c r="L188" s="53"/>
      <c r="M188" s="31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</row>
    <row r="189" spans="1:35">
      <c r="A189" s="1"/>
      <c r="C189" s="1"/>
      <c r="D189" s="31"/>
      <c r="E189" s="12"/>
      <c r="F189" s="12"/>
      <c r="G189" s="13"/>
      <c r="H189" s="31"/>
      <c r="I189" s="14"/>
      <c r="J189" s="14"/>
      <c r="K189" s="13"/>
      <c r="L189" s="53"/>
      <c r="M189" s="31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</row>
    <row r="190" spans="1:35">
      <c r="A190" s="1"/>
      <c r="C190" s="1"/>
      <c r="D190" s="31"/>
      <c r="E190" s="12"/>
      <c r="F190" s="12"/>
      <c r="G190" s="13"/>
      <c r="H190" s="31"/>
      <c r="I190" s="14"/>
      <c r="J190" s="14"/>
      <c r="K190" s="13"/>
      <c r="L190" s="53"/>
      <c r="M190" s="31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</row>
    <row r="191" spans="1:35">
      <c r="A191" s="1"/>
      <c r="C191" s="1"/>
      <c r="D191" s="31"/>
      <c r="E191" s="12"/>
      <c r="F191" s="12"/>
      <c r="G191" s="13"/>
      <c r="H191" s="31"/>
      <c r="I191" s="14"/>
      <c r="J191" s="14"/>
      <c r="K191" s="13"/>
      <c r="L191" s="53"/>
      <c r="M191" s="31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</row>
    <row r="192" spans="1:35">
      <c r="A192" s="1"/>
      <c r="C192" s="1"/>
      <c r="D192" s="31"/>
      <c r="E192" s="12"/>
      <c r="F192" s="12"/>
      <c r="G192" s="13"/>
      <c r="H192" s="31"/>
      <c r="I192" s="14"/>
      <c r="J192" s="14"/>
      <c r="K192" s="13"/>
      <c r="L192" s="53"/>
      <c r="M192" s="31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</row>
    <row r="193" spans="1:35">
      <c r="A193" s="1"/>
      <c r="C193" s="1"/>
      <c r="D193" s="31"/>
      <c r="E193" s="12"/>
      <c r="F193" s="12"/>
      <c r="G193" s="13"/>
      <c r="H193" s="31"/>
      <c r="I193" s="14"/>
      <c r="J193" s="14"/>
      <c r="K193" s="13"/>
      <c r="L193" s="53"/>
      <c r="M193" s="31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</row>
    <row r="194" spans="1:35">
      <c r="A194" s="1"/>
      <c r="C194" s="1"/>
      <c r="D194" s="31"/>
      <c r="E194" s="12"/>
      <c r="F194" s="12"/>
      <c r="G194" s="13"/>
      <c r="H194" s="31"/>
      <c r="I194" s="14"/>
      <c r="J194" s="14"/>
      <c r="K194" s="13"/>
      <c r="L194" s="53"/>
      <c r="M194" s="31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>
      <c r="A195" s="1"/>
      <c r="C195" s="1"/>
      <c r="D195" s="31"/>
      <c r="E195" s="12"/>
      <c r="F195" s="12"/>
      <c r="G195" s="13"/>
      <c r="H195" s="31"/>
      <c r="I195" s="14"/>
      <c r="J195" s="14"/>
      <c r="K195" s="13"/>
      <c r="L195" s="53"/>
      <c r="M195" s="31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>
      <c r="A196" s="1"/>
      <c r="C196" s="1"/>
      <c r="D196" s="31"/>
      <c r="E196" s="12"/>
      <c r="F196" s="12"/>
      <c r="G196" s="13"/>
      <c r="H196" s="31"/>
      <c r="I196" s="14"/>
      <c r="J196" s="14"/>
      <c r="K196" s="13"/>
      <c r="L196" s="53"/>
      <c r="M196" s="31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1"/>
      <c r="C197" s="1"/>
      <c r="D197" s="31"/>
      <c r="E197" s="12"/>
      <c r="F197" s="12"/>
      <c r="G197" s="13"/>
      <c r="H197" s="31"/>
      <c r="I197" s="14"/>
      <c r="J197" s="14"/>
      <c r="K197" s="13"/>
      <c r="L197" s="53"/>
      <c r="M197" s="31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>
      <c r="A198" s="1"/>
      <c r="C198" s="1"/>
      <c r="D198" s="31"/>
      <c r="E198" s="12"/>
      <c r="F198" s="12"/>
      <c r="G198" s="13"/>
      <c r="H198" s="31"/>
      <c r="I198" s="14"/>
      <c r="J198" s="14"/>
      <c r="K198" s="13"/>
      <c r="L198" s="53"/>
      <c r="M198" s="31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</row>
    <row r="199" spans="1:35">
      <c r="A199" s="1"/>
      <c r="C199" s="1"/>
      <c r="D199" s="31"/>
      <c r="E199" s="12"/>
      <c r="F199" s="12"/>
      <c r="G199" s="13"/>
      <c r="H199" s="31"/>
      <c r="I199" s="14"/>
      <c r="J199" s="14"/>
      <c r="K199" s="13"/>
      <c r="L199" s="53"/>
      <c r="M199" s="31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</row>
    <row r="200" spans="1:35">
      <c r="A200" s="1"/>
      <c r="C200" s="1"/>
      <c r="D200" s="31"/>
      <c r="E200" s="12"/>
      <c r="F200" s="12"/>
      <c r="G200" s="13"/>
      <c r="H200" s="31"/>
      <c r="I200" s="14"/>
      <c r="J200" s="14"/>
      <c r="K200" s="13"/>
      <c r="L200" s="53"/>
      <c r="M200" s="31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</row>
    <row r="201" spans="1:35">
      <c r="A201" s="1"/>
      <c r="C201" s="1"/>
      <c r="D201" s="31"/>
      <c r="E201" s="12"/>
      <c r="F201" s="12"/>
      <c r="G201" s="13"/>
      <c r="H201" s="31"/>
      <c r="I201" s="14"/>
      <c r="J201" s="14"/>
      <c r="K201" s="13"/>
      <c r="L201" s="53"/>
      <c r="M201" s="31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</row>
    <row r="202" spans="1:35">
      <c r="A202" s="1"/>
      <c r="C202" s="1"/>
      <c r="D202" s="31"/>
      <c r="E202" s="12"/>
      <c r="F202" s="12"/>
      <c r="G202" s="13"/>
      <c r="H202" s="31"/>
      <c r="I202" s="14"/>
      <c r="J202" s="14"/>
      <c r="K202" s="13"/>
      <c r="L202" s="53"/>
      <c r="M202" s="31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</row>
    <row r="203" spans="1:35">
      <c r="A203" s="1"/>
      <c r="C203" s="1"/>
      <c r="D203" s="31"/>
      <c r="E203" s="12"/>
      <c r="F203" s="12"/>
      <c r="G203" s="13"/>
      <c r="H203" s="31"/>
      <c r="I203" s="14"/>
      <c r="J203" s="14"/>
      <c r="K203" s="13"/>
      <c r="L203" s="53"/>
      <c r="M203" s="31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</row>
    <row r="204" spans="1:35">
      <c r="A204" s="1"/>
      <c r="C204" s="1"/>
      <c r="D204" s="31"/>
      <c r="E204" s="12"/>
      <c r="F204" s="12"/>
      <c r="G204" s="13"/>
      <c r="H204" s="31"/>
      <c r="I204" s="14"/>
      <c r="J204" s="14"/>
      <c r="K204" s="13"/>
      <c r="L204" s="53"/>
      <c r="M204" s="31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</row>
    <row r="205" spans="1:35">
      <c r="A205" s="1"/>
      <c r="C205" s="1"/>
      <c r="D205" s="31"/>
      <c r="E205" s="12"/>
      <c r="F205" s="12"/>
      <c r="G205" s="13"/>
      <c r="H205" s="31"/>
      <c r="I205" s="14"/>
      <c r="J205" s="14"/>
      <c r="K205" s="13"/>
      <c r="L205" s="53"/>
      <c r="M205" s="31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</row>
    <row r="206" spans="1:35">
      <c r="A206" s="1"/>
      <c r="C206" s="1"/>
      <c r="D206" s="31"/>
      <c r="E206" s="12"/>
      <c r="F206" s="12"/>
      <c r="G206" s="13"/>
      <c r="H206" s="31"/>
      <c r="I206" s="14"/>
      <c r="J206" s="14"/>
      <c r="K206" s="13"/>
      <c r="L206" s="53"/>
      <c r="M206" s="31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</row>
    <row r="207" spans="1:35">
      <c r="A207" s="1"/>
      <c r="C207" s="1"/>
      <c r="D207" s="31"/>
      <c r="E207" s="12"/>
      <c r="F207" s="12"/>
      <c r="G207" s="13"/>
      <c r="H207" s="31"/>
      <c r="I207" s="14"/>
      <c r="J207" s="14"/>
      <c r="K207" s="13"/>
      <c r="L207" s="53"/>
      <c r="M207" s="31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</row>
    <row r="208" spans="1:35">
      <c r="A208" s="1"/>
      <c r="C208" s="1"/>
      <c r="D208" s="31"/>
      <c r="E208" s="12"/>
      <c r="F208" s="12"/>
      <c r="G208" s="13"/>
      <c r="H208" s="31"/>
      <c r="I208" s="14"/>
      <c r="J208" s="14"/>
      <c r="K208" s="13"/>
      <c r="L208" s="53"/>
      <c r="M208" s="31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</row>
    <row r="209" spans="1:35">
      <c r="A209" s="1"/>
      <c r="C209" s="1"/>
      <c r="D209" s="31"/>
      <c r="E209" s="12"/>
      <c r="F209" s="12"/>
      <c r="G209" s="13"/>
      <c r="H209" s="31"/>
      <c r="I209" s="14"/>
      <c r="J209" s="14"/>
      <c r="K209" s="13"/>
      <c r="L209" s="53"/>
      <c r="M209" s="31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</row>
    <row r="210" spans="1:35">
      <c r="A210" s="1"/>
      <c r="C210" s="1"/>
      <c r="D210" s="31"/>
      <c r="E210" s="12"/>
      <c r="F210" s="12"/>
      <c r="G210" s="13"/>
      <c r="H210" s="31"/>
      <c r="I210" s="14"/>
      <c r="J210" s="14"/>
      <c r="K210" s="13"/>
      <c r="L210" s="53"/>
      <c r="M210" s="31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</row>
    <row r="211" spans="1:35">
      <c r="A211" s="1"/>
      <c r="C211" s="1"/>
      <c r="D211" s="31"/>
      <c r="E211" s="12"/>
      <c r="F211" s="12"/>
      <c r="G211" s="13"/>
      <c r="H211" s="31"/>
      <c r="I211" s="14"/>
      <c r="J211" s="14"/>
      <c r="K211" s="13"/>
      <c r="L211" s="53"/>
      <c r="M211" s="31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</row>
    <row r="212" spans="1:35">
      <c r="A212" s="1"/>
      <c r="C212" s="1"/>
      <c r="D212" s="31"/>
      <c r="E212" s="12"/>
      <c r="F212" s="12"/>
      <c r="G212" s="13"/>
      <c r="H212" s="31"/>
      <c r="I212" s="14"/>
      <c r="J212" s="14"/>
      <c r="K212" s="13"/>
      <c r="L212" s="53"/>
      <c r="M212" s="31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</row>
    <row r="213" spans="1:35">
      <c r="A213" s="1"/>
      <c r="C213" s="1"/>
      <c r="D213" s="31"/>
      <c r="E213" s="12"/>
      <c r="F213" s="12"/>
      <c r="G213" s="13"/>
      <c r="H213" s="31"/>
      <c r="I213" s="14"/>
      <c r="J213" s="14"/>
      <c r="K213" s="13"/>
      <c r="L213" s="53"/>
      <c r="M213" s="31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</row>
    <row r="214" spans="1:35">
      <c r="A214" s="1"/>
      <c r="C214" s="1"/>
      <c r="D214" s="31"/>
      <c r="E214" s="12"/>
      <c r="F214" s="12"/>
      <c r="G214" s="13"/>
      <c r="H214" s="31"/>
      <c r="I214" s="14"/>
      <c r="J214" s="14"/>
      <c r="K214" s="13"/>
      <c r="L214" s="53"/>
      <c r="M214" s="31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</row>
    <row r="215" spans="1:35">
      <c r="A215" s="1"/>
      <c r="C215" s="1"/>
      <c r="D215" s="31"/>
      <c r="E215" s="12"/>
      <c r="F215" s="12"/>
      <c r="G215" s="13"/>
      <c r="H215" s="31"/>
      <c r="I215" s="14"/>
      <c r="J215" s="14"/>
      <c r="K215" s="13"/>
      <c r="L215" s="53"/>
      <c r="M215" s="31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</row>
    <row r="216" spans="1:35">
      <c r="A216" s="1"/>
      <c r="C216" s="1"/>
      <c r="D216" s="31"/>
      <c r="E216" s="12"/>
      <c r="F216" s="12"/>
      <c r="G216" s="13"/>
      <c r="H216" s="31"/>
      <c r="I216" s="14"/>
      <c r="J216" s="14"/>
      <c r="K216" s="13"/>
      <c r="L216" s="53"/>
      <c r="M216" s="31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</row>
    <row r="217" spans="1:35">
      <c r="A217" s="1"/>
      <c r="C217" s="1"/>
      <c r="D217" s="31"/>
      <c r="E217" s="12"/>
      <c r="F217" s="12"/>
      <c r="G217" s="13"/>
      <c r="H217" s="31"/>
      <c r="I217" s="14"/>
      <c r="J217" s="14"/>
      <c r="K217" s="13"/>
      <c r="L217" s="53"/>
      <c r="M217" s="31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</row>
    <row r="218" spans="1:35">
      <c r="A218" s="1"/>
      <c r="C218" s="1"/>
      <c r="D218" s="31"/>
      <c r="E218" s="12"/>
      <c r="F218" s="12"/>
      <c r="G218" s="13"/>
      <c r="H218" s="31"/>
      <c r="I218" s="14"/>
      <c r="J218" s="14"/>
      <c r="K218" s="13"/>
      <c r="L218" s="53"/>
      <c r="M218" s="31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</row>
    <row r="219" spans="1:35">
      <c r="A219" s="1"/>
      <c r="C219" s="1"/>
      <c r="D219" s="31"/>
      <c r="E219" s="12"/>
      <c r="F219" s="12"/>
      <c r="G219" s="13"/>
      <c r="H219" s="31"/>
      <c r="I219" s="14"/>
      <c r="J219" s="14"/>
      <c r="K219" s="13"/>
      <c r="L219" s="53"/>
      <c r="M219" s="31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</row>
    <row r="220" spans="1:35">
      <c r="A220" s="1"/>
      <c r="C220" s="1"/>
      <c r="D220" s="31"/>
      <c r="E220" s="12"/>
      <c r="F220" s="12"/>
      <c r="G220" s="13"/>
      <c r="H220" s="31"/>
      <c r="I220" s="14"/>
      <c r="J220" s="14"/>
      <c r="K220" s="13"/>
      <c r="L220" s="53"/>
      <c r="M220" s="31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</row>
    <row r="221" spans="1:35">
      <c r="A221" s="1"/>
      <c r="C221" s="1"/>
      <c r="D221" s="31"/>
      <c r="E221" s="12"/>
      <c r="F221" s="12"/>
      <c r="G221" s="13"/>
      <c r="H221" s="31"/>
      <c r="I221" s="14"/>
      <c r="J221" s="14"/>
      <c r="K221" s="13"/>
      <c r="L221" s="53"/>
      <c r="M221" s="31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</row>
    <row r="222" spans="1:35">
      <c r="A222" s="1"/>
      <c r="C222" s="1"/>
      <c r="D222" s="31"/>
      <c r="E222" s="12"/>
      <c r="F222" s="12"/>
      <c r="G222" s="13"/>
      <c r="H222" s="31"/>
      <c r="I222" s="14"/>
      <c r="J222" s="14"/>
      <c r="K222" s="13"/>
      <c r="L222" s="53"/>
      <c r="M222" s="31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</row>
    <row r="223" spans="1:35">
      <c r="A223" s="1"/>
      <c r="C223" s="1"/>
      <c r="D223" s="31"/>
      <c r="E223" s="12"/>
      <c r="F223" s="12"/>
      <c r="G223" s="13"/>
      <c r="H223" s="31"/>
      <c r="I223" s="14"/>
      <c r="J223" s="14"/>
      <c r="K223" s="13"/>
      <c r="L223" s="53"/>
      <c r="M223" s="31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</row>
    <row r="224" spans="1:35">
      <c r="A224" s="1"/>
      <c r="C224" s="1"/>
      <c r="D224" s="31"/>
      <c r="E224" s="12"/>
      <c r="F224" s="12"/>
      <c r="G224" s="13"/>
      <c r="H224" s="31"/>
      <c r="I224" s="14"/>
      <c r="J224" s="14"/>
      <c r="K224" s="13"/>
      <c r="L224" s="53"/>
      <c r="M224" s="31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</row>
    <row r="225" spans="1:35">
      <c r="A225" s="1"/>
      <c r="C225" s="1"/>
      <c r="D225" s="31"/>
      <c r="E225" s="12"/>
      <c r="F225" s="12"/>
      <c r="G225" s="13"/>
      <c r="H225" s="31"/>
      <c r="I225" s="14"/>
      <c r="J225" s="14"/>
      <c r="K225" s="13"/>
      <c r="L225" s="53"/>
      <c r="M225" s="31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</row>
    <row r="226" spans="1:35">
      <c r="A226" s="1"/>
      <c r="C226" s="1"/>
      <c r="D226" s="31"/>
      <c r="E226" s="12"/>
      <c r="F226" s="12"/>
      <c r="G226" s="13"/>
      <c r="H226" s="31"/>
      <c r="I226" s="14"/>
      <c r="J226" s="14"/>
      <c r="K226" s="13"/>
      <c r="L226" s="53"/>
      <c r="M226" s="31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</row>
    <row r="227" spans="1:35">
      <c r="A227" s="1"/>
      <c r="C227" s="1"/>
      <c r="D227" s="31"/>
      <c r="E227" s="12"/>
      <c r="F227" s="12"/>
      <c r="G227" s="13"/>
      <c r="H227" s="31"/>
      <c r="I227" s="14"/>
      <c r="J227" s="14"/>
      <c r="K227" s="13"/>
      <c r="L227" s="53"/>
      <c r="M227" s="31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</row>
    <row r="228" spans="1:35">
      <c r="A228" s="1"/>
      <c r="C228" s="1"/>
      <c r="D228" s="31"/>
      <c r="E228" s="12"/>
      <c r="F228" s="12"/>
      <c r="G228" s="13"/>
      <c r="H228" s="31"/>
      <c r="I228" s="14"/>
      <c r="J228" s="14"/>
      <c r="K228" s="13"/>
      <c r="L228" s="53"/>
      <c r="M228" s="31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</row>
    <row r="229" spans="1:35">
      <c r="A229" s="1"/>
      <c r="C229" s="1"/>
      <c r="D229" s="31"/>
      <c r="E229" s="12"/>
      <c r="F229" s="12"/>
      <c r="G229" s="13"/>
      <c r="H229" s="31"/>
      <c r="I229" s="14"/>
      <c r="J229" s="14"/>
      <c r="K229" s="13"/>
      <c r="L229" s="53"/>
      <c r="M229" s="31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</row>
    <row r="230" spans="1:35">
      <c r="A230" s="1"/>
      <c r="C230" s="1"/>
      <c r="D230" s="31"/>
      <c r="E230" s="12"/>
      <c r="F230" s="12"/>
      <c r="G230" s="13"/>
      <c r="H230" s="31"/>
      <c r="I230" s="14"/>
      <c r="J230" s="14"/>
      <c r="K230" s="13"/>
      <c r="L230" s="53"/>
      <c r="M230" s="31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</row>
    <row r="231" spans="1:35">
      <c r="A231" s="1"/>
      <c r="C231" s="1"/>
      <c r="D231" s="31"/>
      <c r="E231" s="12"/>
      <c r="F231" s="12"/>
      <c r="G231" s="13"/>
      <c r="H231" s="31"/>
      <c r="I231" s="14"/>
      <c r="J231" s="14"/>
      <c r="K231" s="13"/>
      <c r="L231" s="53"/>
      <c r="M231" s="31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</row>
    <row r="232" spans="1:35">
      <c r="A232" s="1"/>
      <c r="C232" s="1"/>
      <c r="D232" s="31"/>
      <c r="E232" s="12"/>
      <c r="F232" s="12"/>
      <c r="G232" s="13"/>
      <c r="H232" s="31"/>
      <c r="I232" s="14"/>
      <c r="J232" s="14"/>
      <c r="K232" s="13"/>
      <c r="L232" s="53"/>
      <c r="M232" s="31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</row>
    <row r="233" spans="1:35">
      <c r="A233" s="1"/>
      <c r="C233" s="1"/>
      <c r="D233" s="31"/>
      <c r="E233" s="12"/>
      <c r="F233" s="12"/>
      <c r="G233" s="13"/>
      <c r="H233" s="31"/>
      <c r="I233" s="14"/>
      <c r="J233" s="14"/>
      <c r="K233" s="13"/>
      <c r="L233" s="53"/>
      <c r="M233" s="31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</row>
    <row r="234" spans="1:35">
      <c r="A234" s="1"/>
      <c r="C234" s="1"/>
      <c r="D234" s="31"/>
      <c r="E234" s="12"/>
      <c r="F234" s="12"/>
      <c r="G234" s="13"/>
      <c r="H234" s="31"/>
      <c r="I234" s="14"/>
      <c r="J234" s="14"/>
      <c r="K234" s="13"/>
      <c r="L234" s="53"/>
      <c r="M234" s="31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</row>
    <row r="235" spans="1:35">
      <c r="A235" s="1"/>
      <c r="C235" s="1"/>
      <c r="D235" s="31"/>
      <c r="E235" s="12"/>
      <c r="F235" s="12"/>
      <c r="G235" s="13"/>
      <c r="H235" s="31"/>
      <c r="I235" s="14"/>
      <c r="J235" s="14"/>
      <c r="K235" s="13"/>
      <c r="L235" s="53"/>
      <c r="M235" s="31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</row>
    <row r="236" spans="1:35">
      <c r="A236" s="1"/>
      <c r="C236" s="1"/>
      <c r="D236" s="31"/>
      <c r="E236" s="12"/>
      <c r="F236" s="12"/>
      <c r="G236" s="13"/>
      <c r="H236" s="31"/>
      <c r="I236" s="14"/>
      <c r="J236" s="14"/>
      <c r="K236" s="13"/>
      <c r="L236" s="53"/>
      <c r="M236" s="31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</row>
    <row r="237" spans="1:35">
      <c r="A237" s="1"/>
      <c r="C237" s="1"/>
      <c r="D237" s="31"/>
      <c r="E237" s="12"/>
      <c r="F237" s="12"/>
      <c r="G237" s="13"/>
      <c r="H237" s="31"/>
      <c r="I237" s="14"/>
      <c r="J237" s="14"/>
      <c r="K237" s="13"/>
      <c r="L237" s="53"/>
      <c r="M237" s="31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</row>
    <row r="238" spans="1:35">
      <c r="A238" s="1"/>
      <c r="C238" s="1"/>
      <c r="D238" s="31"/>
      <c r="E238" s="12"/>
      <c r="F238" s="12"/>
      <c r="G238" s="13"/>
      <c r="H238" s="31"/>
      <c r="I238" s="14"/>
      <c r="J238" s="14"/>
      <c r="K238" s="13"/>
      <c r="L238" s="53"/>
      <c r="M238" s="31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</row>
    <row r="239" spans="1:35">
      <c r="A239" s="1"/>
      <c r="C239" s="1"/>
      <c r="D239" s="31"/>
      <c r="E239" s="12"/>
      <c r="F239" s="12"/>
      <c r="G239" s="13"/>
      <c r="H239" s="31"/>
      <c r="I239" s="14"/>
      <c r="J239" s="14"/>
      <c r="K239" s="13"/>
      <c r="L239" s="53"/>
      <c r="M239" s="31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</row>
    <row r="240" spans="1:35">
      <c r="A240" s="1"/>
      <c r="C240" s="1"/>
      <c r="D240" s="31"/>
      <c r="E240" s="12"/>
      <c r="F240" s="12"/>
      <c r="G240" s="13"/>
      <c r="H240" s="31"/>
      <c r="I240" s="14"/>
      <c r="J240" s="14"/>
      <c r="K240" s="13"/>
      <c r="L240" s="53"/>
      <c r="M240" s="31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</row>
    <row r="241" spans="1:35">
      <c r="A241" s="1"/>
      <c r="C241" s="1"/>
      <c r="D241" s="31"/>
      <c r="E241" s="12"/>
      <c r="F241" s="12"/>
      <c r="G241" s="13"/>
      <c r="H241" s="31"/>
      <c r="I241" s="14"/>
      <c r="J241" s="14"/>
      <c r="K241" s="13"/>
      <c r="L241" s="53"/>
      <c r="M241" s="31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</row>
    <row r="242" spans="1:35">
      <c r="A242" s="1"/>
      <c r="C242" s="1"/>
      <c r="D242" s="31"/>
      <c r="E242" s="12"/>
      <c r="F242" s="12"/>
      <c r="G242" s="13"/>
      <c r="H242" s="31"/>
      <c r="I242" s="14"/>
      <c r="J242" s="14"/>
      <c r="K242" s="13"/>
      <c r="L242" s="53"/>
      <c r="M242" s="31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</row>
    <row r="243" spans="1:35">
      <c r="A243" s="1"/>
      <c r="C243" s="1"/>
      <c r="D243" s="31"/>
      <c r="E243" s="12"/>
      <c r="F243" s="12"/>
      <c r="G243" s="13"/>
      <c r="H243" s="31"/>
      <c r="I243" s="14"/>
      <c r="J243" s="14"/>
      <c r="K243" s="13"/>
      <c r="L243" s="53"/>
      <c r="M243" s="31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</row>
    <row r="244" spans="1:35">
      <c r="A244" s="1"/>
      <c r="C244" s="1"/>
      <c r="D244" s="31"/>
      <c r="E244" s="12"/>
      <c r="F244" s="12"/>
      <c r="G244" s="13"/>
      <c r="H244" s="31"/>
      <c r="I244" s="14"/>
      <c r="J244" s="14"/>
      <c r="K244" s="13"/>
      <c r="L244" s="53"/>
      <c r="M244" s="31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</row>
    <row r="245" spans="1:35">
      <c r="A245" s="1"/>
      <c r="C245" s="1"/>
      <c r="D245" s="31"/>
      <c r="E245" s="12"/>
      <c r="F245" s="12"/>
      <c r="G245" s="13"/>
      <c r="H245" s="31"/>
      <c r="I245" s="14"/>
      <c r="J245" s="14"/>
      <c r="K245" s="13"/>
      <c r="L245" s="53"/>
      <c r="M245" s="31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</row>
    <row r="246" spans="1:35">
      <c r="A246" s="1"/>
      <c r="C246" s="1"/>
      <c r="D246" s="31"/>
      <c r="E246" s="12"/>
      <c r="F246" s="12"/>
      <c r="G246" s="13"/>
      <c r="H246" s="31"/>
      <c r="I246" s="14"/>
      <c r="J246" s="14"/>
      <c r="K246" s="13"/>
      <c r="L246" s="53"/>
      <c r="M246" s="31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</row>
    <row r="247" spans="1:35">
      <c r="A247" s="1"/>
      <c r="C247" s="1"/>
      <c r="D247" s="31"/>
      <c r="E247" s="12"/>
      <c r="F247" s="12"/>
      <c r="G247" s="13"/>
      <c r="H247" s="31"/>
      <c r="I247" s="14"/>
      <c r="J247" s="14"/>
      <c r="K247" s="13"/>
      <c r="L247" s="53"/>
      <c r="M247" s="31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</row>
    <row r="248" spans="1:35">
      <c r="A248" s="1"/>
      <c r="C248" s="1"/>
      <c r="D248" s="31"/>
      <c r="E248" s="12"/>
      <c r="F248" s="12"/>
      <c r="G248" s="13"/>
      <c r="H248" s="31"/>
      <c r="I248" s="14"/>
      <c r="J248" s="14"/>
      <c r="K248" s="13"/>
      <c r="L248" s="53"/>
      <c r="M248" s="31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</row>
    <row r="249" spans="1:35">
      <c r="A249" s="1"/>
      <c r="C249" s="1"/>
      <c r="D249" s="31"/>
      <c r="E249" s="12"/>
      <c r="F249" s="12"/>
      <c r="G249" s="13"/>
      <c r="H249" s="31"/>
      <c r="I249" s="14"/>
      <c r="J249" s="14"/>
      <c r="K249" s="13"/>
      <c r="L249" s="53"/>
      <c r="M249" s="31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</row>
    <row r="250" spans="1:35">
      <c r="A250" s="1"/>
      <c r="C250" s="1"/>
      <c r="D250" s="31"/>
      <c r="E250" s="12"/>
      <c r="F250" s="12"/>
      <c r="G250" s="13"/>
      <c r="H250" s="31"/>
      <c r="I250" s="14"/>
      <c r="J250" s="14"/>
      <c r="K250" s="13"/>
      <c r="L250" s="53"/>
      <c r="M250" s="31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</row>
    <row r="251" spans="1:35">
      <c r="A251" s="1"/>
      <c r="C251" s="1"/>
      <c r="D251" s="31"/>
      <c r="E251" s="12"/>
      <c r="F251" s="12"/>
      <c r="G251" s="13"/>
      <c r="H251" s="31"/>
      <c r="I251" s="14"/>
      <c r="J251" s="14"/>
      <c r="K251" s="13"/>
      <c r="L251" s="53"/>
      <c r="M251" s="31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</row>
    <row r="252" spans="1:35">
      <c r="A252" s="1"/>
      <c r="C252" s="1"/>
      <c r="D252" s="31"/>
      <c r="E252" s="12"/>
      <c r="F252" s="12"/>
      <c r="G252" s="13"/>
      <c r="H252" s="31"/>
      <c r="I252" s="14"/>
      <c r="J252" s="14"/>
      <c r="K252" s="13"/>
      <c r="L252" s="53"/>
      <c r="M252" s="31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</row>
    <row r="253" spans="1:35">
      <c r="A253" s="1"/>
      <c r="C253" s="1"/>
      <c r="D253" s="31"/>
      <c r="E253" s="12"/>
      <c r="F253" s="12"/>
      <c r="G253" s="13"/>
      <c r="H253" s="31"/>
      <c r="I253" s="14"/>
      <c r="J253" s="14"/>
      <c r="K253" s="13"/>
      <c r="L253" s="53"/>
      <c r="M253" s="31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</row>
    <row r="254" spans="1:35">
      <c r="A254" s="1"/>
      <c r="C254" s="1"/>
      <c r="D254" s="31"/>
      <c r="E254" s="12"/>
      <c r="F254" s="12"/>
      <c r="G254" s="13"/>
      <c r="H254" s="31"/>
      <c r="I254" s="14"/>
      <c r="J254" s="14"/>
      <c r="K254" s="13"/>
      <c r="L254" s="53"/>
      <c r="M254" s="31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</row>
    <row r="255" spans="1:35">
      <c r="A255" s="1"/>
      <c r="C255" s="1"/>
      <c r="D255" s="31"/>
      <c r="E255" s="12"/>
      <c r="F255" s="12"/>
      <c r="G255" s="13"/>
      <c r="H255" s="31"/>
      <c r="I255" s="14"/>
      <c r="J255" s="14"/>
      <c r="K255" s="13"/>
      <c r="L255" s="53"/>
      <c r="M255" s="31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</row>
    <row r="256" spans="1:35">
      <c r="A256" s="1"/>
      <c r="C256" s="1"/>
      <c r="D256" s="31"/>
      <c r="E256" s="12"/>
      <c r="F256" s="12"/>
      <c r="G256" s="13"/>
      <c r="H256" s="31"/>
      <c r="I256" s="14"/>
      <c r="J256" s="14"/>
      <c r="K256" s="13"/>
      <c r="L256" s="53"/>
      <c r="M256" s="31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</row>
    <row r="257" spans="1:35">
      <c r="A257" s="1"/>
      <c r="C257" s="1"/>
      <c r="D257" s="31"/>
      <c r="E257" s="12"/>
      <c r="F257" s="12"/>
      <c r="G257" s="13"/>
      <c r="H257" s="31"/>
      <c r="I257" s="14"/>
      <c r="J257" s="14"/>
      <c r="K257" s="13"/>
      <c r="L257" s="53"/>
      <c r="M257" s="31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</row>
    <row r="258" spans="1:35">
      <c r="A258" s="1"/>
      <c r="C258" s="1"/>
      <c r="D258" s="31"/>
      <c r="E258" s="12"/>
      <c r="F258" s="12"/>
      <c r="G258" s="13"/>
      <c r="H258" s="31"/>
      <c r="I258" s="14"/>
      <c r="J258" s="14"/>
      <c r="K258" s="13"/>
      <c r="L258" s="53"/>
      <c r="M258" s="31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</row>
    <row r="259" spans="1:35">
      <c r="A259" s="1"/>
      <c r="C259" s="1"/>
      <c r="D259" s="31"/>
      <c r="E259" s="12"/>
      <c r="F259" s="12"/>
      <c r="G259" s="13"/>
      <c r="H259" s="31"/>
      <c r="I259" s="14"/>
      <c r="J259" s="14"/>
      <c r="K259" s="13"/>
      <c r="L259" s="53"/>
      <c r="M259" s="31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</row>
    <row r="260" spans="1:35">
      <c r="A260" s="1"/>
      <c r="C260" s="1"/>
      <c r="D260" s="31"/>
      <c r="E260" s="12"/>
      <c r="F260" s="12"/>
      <c r="G260" s="13"/>
      <c r="H260" s="31"/>
      <c r="I260" s="14"/>
      <c r="J260" s="14"/>
      <c r="K260" s="13"/>
      <c r="L260" s="53"/>
      <c r="M260" s="31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</row>
    <row r="261" spans="1:35">
      <c r="A261" s="1"/>
      <c r="C261" s="1"/>
      <c r="D261" s="31"/>
      <c r="E261" s="12"/>
      <c r="F261" s="12"/>
      <c r="G261" s="13"/>
      <c r="H261" s="31"/>
      <c r="I261" s="14"/>
      <c r="J261" s="14"/>
      <c r="K261" s="13"/>
      <c r="L261" s="53"/>
      <c r="M261" s="31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</row>
    <row r="262" spans="1:35">
      <c r="A262" s="1"/>
      <c r="C262" s="1"/>
      <c r="D262" s="31"/>
      <c r="E262" s="12"/>
      <c r="F262" s="12"/>
      <c r="G262" s="13"/>
      <c r="H262" s="31"/>
      <c r="I262" s="14"/>
      <c r="J262" s="14"/>
      <c r="K262" s="13"/>
      <c r="L262" s="53"/>
      <c r="M262" s="31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</row>
    <row r="263" spans="1:35">
      <c r="A263" s="1"/>
      <c r="C263" s="1"/>
      <c r="D263" s="31"/>
      <c r="E263" s="12"/>
      <c r="F263" s="12"/>
      <c r="G263" s="13"/>
      <c r="H263" s="31"/>
      <c r="I263" s="14"/>
      <c r="J263" s="14"/>
      <c r="K263" s="13"/>
      <c r="L263" s="53"/>
      <c r="M263" s="31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</row>
    <row r="264" spans="1:35">
      <c r="A264" s="1"/>
      <c r="C264" s="1"/>
      <c r="D264" s="31"/>
      <c r="E264" s="12"/>
      <c r="F264" s="12"/>
      <c r="G264" s="13"/>
      <c r="H264" s="31"/>
      <c r="I264" s="14"/>
      <c r="J264" s="14"/>
      <c r="K264" s="13"/>
      <c r="L264" s="53"/>
      <c r="M264" s="31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</row>
    <row r="265" spans="1:35">
      <c r="A265" s="1"/>
      <c r="C265" s="1"/>
      <c r="D265" s="31"/>
      <c r="E265" s="12"/>
      <c r="F265" s="12"/>
      <c r="G265" s="13"/>
      <c r="H265" s="31"/>
      <c r="I265" s="14"/>
      <c r="J265" s="14"/>
      <c r="K265" s="13"/>
      <c r="L265" s="53"/>
      <c r="M265" s="31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</row>
    <row r="266" spans="1:35">
      <c r="A266" s="1"/>
      <c r="C266" s="1"/>
      <c r="D266" s="31"/>
      <c r="E266" s="12"/>
      <c r="F266" s="12"/>
      <c r="G266" s="13"/>
      <c r="H266" s="31"/>
      <c r="I266" s="14"/>
      <c r="J266" s="14"/>
      <c r="K266" s="13"/>
      <c r="L266" s="53"/>
      <c r="M266" s="31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</row>
    <row r="267" spans="1:35">
      <c r="A267" s="1"/>
      <c r="C267" s="1"/>
      <c r="D267" s="31"/>
      <c r="E267" s="12"/>
      <c r="F267" s="12"/>
      <c r="G267" s="13"/>
      <c r="H267" s="31"/>
      <c r="I267" s="14"/>
      <c r="J267" s="14"/>
      <c r="K267" s="13"/>
      <c r="L267" s="53"/>
      <c r="M267" s="31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</row>
    <row r="268" spans="1:35">
      <c r="A268" s="1"/>
      <c r="C268" s="1"/>
      <c r="D268" s="31"/>
      <c r="E268" s="12"/>
      <c r="F268" s="12"/>
      <c r="G268" s="13"/>
      <c r="H268" s="31"/>
      <c r="I268" s="14"/>
      <c r="J268" s="14"/>
      <c r="K268" s="13"/>
      <c r="L268" s="53"/>
      <c r="M268" s="31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</row>
    <row r="269" spans="1:35">
      <c r="A269" s="1"/>
      <c r="C269" s="1"/>
      <c r="D269" s="31"/>
      <c r="E269" s="12"/>
      <c r="F269" s="12"/>
      <c r="G269" s="13"/>
      <c r="H269" s="31"/>
      <c r="I269" s="14"/>
      <c r="J269" s="14"/>
      <c r="K269" s="13"/>
      <c r="L269" s="53"/>
      <c r="M269" s="31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</row>
    <row r="270" spans="1:35">
      <c r="A270" s="1"/>
      <c r="C270" s="1"/>
      <c r="D270" s="31"/>
      <c r="E270" s="12"/>
      <c r="F270" s="12"/>
      <c r="G270" s="13"/>
      <c r="H270" s="31"/>
      <c r="I270" s="14"/>
      <c r="J270" s="14"/>
      <c r="K270" s="13"/>
      <c r="L270" s="53"/>
      <c r="M270" s="31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</row>
    <row r="271" spans="1:35">
      <c r="A271" s="1"/>
      <c r="C271" s="1"/>
      <c r="D271" s="31"/>
      <c r="E271" s="12"/>
      <c r="F271" s="12"/>
      <c r="G271" s="13"/>
      <c r="H271" s="31"/>
      <c r="I271" s="14"/>
      <c r="J271" s="14"/>
      <c r="K271" s="13"/>
      <c r="L271" s="53"/>
      <c r="M271" s="31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</row>
    <row r="272" spans="1:35">
      <c r="A272" s="1"/>
      <c r="C272" s="1"/>
      <c r="D272" s="31"/>
      <c r="E272" s="12"/>
      <c r="F272" s="12"/>
      <c r="G272" s="13"/>
      <c r="H272" s="31"/>
      <c r="I272" s="14"/>
      <c r="J272" s="14"/>
      <c r="K272" s="13"/>
      <c r="L272" s="53"/>
      <c r="M272" s="31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</row>
    <row r="273" spans="1:35">
      <c r="A273" s="1"/>
      <c r="C273" s="1"/>
      <c r="D273" s="31"/>
      <c r="E273" s="12"/>
      <c r="F273" s="12"/>
      <c r="G273" s="13"/>
      <c r="H273" s="31"/>
      <c r="I273" s="14"/>
      <c r="J273" s="14"/>
      <c r="K273" s="13"/>
      <c r="L273" s="53"/>
      <c r="M273" s="31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</row>
    <row r="274" spans="1:35">
      <c r="A274" s="1"/>
      <c r="C274" s="1"/>
      <c r="D274" s="31"/>
      <c r="E274" s="12"/>
      <c r="F274" s="12"/>
      <c r="G274" s="13"/>
      <c r="H274" s="31"/>
      <c r="I274" s="14"/>
      <c r="J274" s="14"/>
      <c r="K274" s="13"/>
      <c r="L274" s="53"/>
      <c r="M274" s="31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</row>
    <row r="275" spans="1:35">
      <c r="A275" s="1"/>
      <c r="C275" s="1"/>
      <c r="D275" s="31"/>
      <c r="E275" s="12"/>
      <c r="F275" s="12"/>
      <c r="G275" s="13"/>
      <c r="H275" s="31"/>
      <c r="I275" s="14"/>
      <c r="J275" s="14"/>
      <c r="K275" s="13"/>
      <c r="L275" s="53"/>
      <c r="M275" s="31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</row>
    <row r="276" spans="1:35">
      <c r="A276" s="1"/>
      <c r="C276" s="1"/>
      <c r="D276" s="31"/>
      <c r="E276" s="12"/>
      <c r="F276" s="12"/>
      <c r="G276" s="13"/>
      <c r="H276" s="31"/>
      <c r="I276" s="14"/>
      <c r="J276" s="14"/>
      <c r="K276" s="13"/>
      <c r="L276" s="53"/>
      <c r="M276" s="31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</row>
    <row r="277" spans="1:35">
      <c r="A277" s="1"/>
      <c r="C277" s="1"/>
      <c r="D277" s="31"/>
      <c r="E277" s="12"/>
      <c r="F277" s="12"/>
      <c r="G277" s="13"/>
      <c r="H277" s="31"/>
      <c r="I277" s="14"/>
      <c r="J277" s="14"/>
      <c r="K277" s="13"/>
      <c r="L277" s="53"/>
      <c r="M277" s="31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</row>
    <row r="278" spans="1:35">
      <c r="A278" s="1"/>
      <c r="C278" s="1"/>
      <c r="D278" s="31"/>
      <c r="E278" s="12"/>
      <c r="F278" s="12"/>
      <c r="G278" s="13"/>
      <c r="H278" s="31"/>
      <c r="I278" s="14"/>
      <c r="J278" s="14"/>
      <c r="K278" s="13"/>
      <c r="L278" s="53"/>
      <c r="M278" s="31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</row>
    <row r="279" spans="1:35">
      <c r="A279" s="1"/>
      <c r="C279" s="1"/>
      <c r="D279" s="31"/>
      <c r="E279" s="12"/>
      <c r="F279" s="12"/>
      <c r="G279" s="13"/>
      <c r="H279" s="31"/>
      <c r="I279" s="14"/>
      <c r="J279" s="14"/>
      <c r="K279" s="13"/>
      <c r="L279" s="53"/>
      <c r="M279" s="31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</row>
    <row r="280" spans="1:35">
      <c r="A280" s="1"/>
      <c r="C280" s="1"/>
      <c r="D280" s="31"/>
      <c r="E280" s="12"/>
      <c r="F280" s="12"/>
      <c r="G280" s="13"/>
      <c r="H280" s="31"/>
      <c r="I280" s="14"/>
      <c r="J280" s="14"/>
      <c r="K280" s="13"/>
      <c r="L280" s="53"/>
      <c r="M280" s="31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</row>
    <row r="281" spans="1:35">
      <c r="A281" s="1"/>
      <c r="C281" s="1"/>
      <c r="D281" s="31"/>
      <c r="E281" s="12"/>
      <c r="F281" s="12"/>
      <c r="G281" s="13"/>
      <c r="H281" s="31"/>
      <c r="I281" s="14"/>
      <c r="J281" s="14"/>
      <c r="K281" s="13"/>
      <c r="L281" s="53"/>
      <c r="M281" s="31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</row>
    <row r="282" spans="1:35">
      <c r="A282" s="1"/>
      <c r="C282" s="1"/>
      <c r="D282" s="31"/>
      <c r="E282" s="12"/>
      <c r="F282" s="12"/>
      <c r="G282" s="13"/>
      <c r="H282" s="31"/>
      <c r="I282" s="14"/>
      <c r="J282" s="14"/>
      <c r="K282" s="13"/>
      <c r="L282" s="53"/>
      <c r="M282" s="31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</row>
    <row r="283" spans="1:35">
      <c r="A283" s="1"/>
      <c r="C283" s="1"/>
      <c r="D283" s="31"/>
      <c r="E283" s="12"/>
      <c r="F283" s="12"/>
      <c r="G283" s="13"/>
      <c r="H283" s="31"/>
      <c r="I283" s="14"/>
      <c r="J283" s="14"/>
      <c r="K283" s="13"/>
      <c r="L283" s="53"/>
      <c r="M283" s="31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</row>
    <row r="284" spans="1:35">
      <c r="A284" s="1"/>
      <c r="C284" s="1"/>
      <c r="D284" s="31"/>
      <c r="E284" s="12"/>
      <c r="F284" s="12"/>
      <c r="G284" s="13"/>
      <c r="H284" s="31"/>
      <c r="I284" s="14"/>
      <c r="J284" s="14"/>
      <c r="K284" s="13"/>
      <c r="L284" s="53"/>
      <c r="M284" s="31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</row>
    <row r="285" spans="1:35">
      <c r="A285" s="1"/>
      <c r="C285" s="1"/>
      <c r="D285" s="31"/>
      <c r="E285" s="12"/>
      <c r="F285" s="12"/>
      <c r="G285" s="13"/>
      <c r="H285" s="31"/>
      <c r="I285" s="14"/>
      <c r="J285" s="14"/>
      <c r="K285" s="13"/>
      <c r="L285" s="53"/>
      <c r="M285" s="31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</row>
    <row r="286" spans="1:35">
      <c r="A286" s="1"/>
      <c r="C286" s="1"/>
      <c r="D286" s="31"/>
      <c r="E286" s="12"/>
      <c r="F286" s="12"/>
      <c r="G286" s="13"/>
      <c r="H286" s="31"/>
      <c r="I286" s="14"/>
      <c r="J286" s="14"/>
      <c r="K286" s="13"/>
      <c r="L286" s="53"/>
      <c r="M286" s="31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</row>
    <row r="287" spans="1:35">
      <c r="A287" s="1"/>
      <c r="C287" s="1"/>
      <c r="D287" s="31"/>
      <c r="E287" s="12"/>
      <c r="F287" s="12"/>
      <c r="G287" s="13"/>
      <c r="H287" s="31"/>
      <c r="I287" s="14"/>
      <c r="J287" s="14"/>
      <c r="K287" s="13"/>
      <c r="L287" s="53"/>
      <c r="M287" s="31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</row>
    <row r="288" spans="1:35">
      <c r="A288" s="1"/>
      <c r="C288" s="1"/>
      <c r="D288" s="31"/>
      <c r="E288" s="12"/>
      <c r="F288" s="12"/>
      <c r="G288" s="13"/>
      <c r="H288" s="31"/>
      <c r="I288" s="14"/>
      <c r="J288" s="14"/>
      <c r="K288" s="13"/>
      <c r="L288" s="53"/>
      <c r="M288" s="31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</row>
    <row r="289" spans="1:35">
      <c r="A289" s="1"/>
      <c r="C289" s="1"/>
      <c r="D289" s="31"/>
      <c r="E289" s="12"/>
      <c r="F289" s="12"/>
      <c r="G289" s="13"/>
      <c r="H289" s="31"/>
      <c r="I289" s="14"/>
      <c r="J289" s="14"/>
      <c r="K289" s="13"/>
      <c r="L289" s="53"/>
      <c r="M289" s="31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</row>
    <row r="290" spans="1:35">
      <c r="A290" s="1"/>
      <c r="C290" s="1"/>
      <c r="D290" s="31"/>
      <c r="E290" s="12"/>
      <c r="F290" s="12"/>
      <c r="G290" s="13"/>
      <c r="H290" s="31"/>
      <c r="I290" s="14"/>
      <c r="J290" s="14"/>
      <c r="K290" s="13"/>
      <c r="L290" s="53"/>
      <c r="M290" s="31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</row>
    <row r="291" spans="1:35">
      <c r="A291" s="1"/>
      <c r="C291" s="1"/>
      <c r="D291" s="31"/>
      <c r="E291" s="12"/>
      <c r="F291" s="12"/>
      <c r="G291" s="13"/>
      <c r="H291" s="31"/>
      <c r="I291" s="14"/>
      <c r="J291" s="14"/>
      <c r="K291" s="13"/>
      <c r="L291" s="53"/>
      <c r="M291" s="31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</row>
    <row r="292" spans="1:35">
      <c r="A292" s="1"/>
      <c r="C292" s="1"/>
      <c r="D292" s="31"/>
      <c r="E292" s="12"/>
      <c r="F292" s="12"/>
      <c r="G292" s="13"/>
      <c r="H292" s="31"/>
      <c r="I292" s="14"/>
      <c r="J292" s="14"/>
      <c r="K292" s="13"/>
      <c r="L292" s="53"/>
      <c r="M292" s="31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</row>
    <row r="293" spans="1:35">
      <c r="A293" s="1"/>
      <c r="C293" s="1"/>
      <c r="D293" s="31"/>
      <c r="E293" s="12"/>
      <c r="F293" s="12"/>
      <c r="G293" s="13"/>
      <c r="H293" s="31"/>
      <c r="I293" s="14"/>
      <c r="J293" s="14"/>
      <c r="K293" s="13"/>
      <c r="L293" s="53"/>
      <c r="M293" s="31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</row>
    <row r="294" spans="1:35">
      <c r="A294" s="1"/>
      <c r="C294" s="1"/>
      <c r="D294" s="31"/>
      <c r="E294" s="12"/>
      <c r="F294" s="12"/>
      <c r="G294" s="13"/>
      <c r="H294" s="31"/>
      <c r="I294" s="14"/>
      <c r="J294" s="14"/>
      <c r="K294" s="13"/>
      <c r="L294" s="53"/>
      <c r="M294" s="31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</row>
    <row r="295" spans="1:35">
      <c r="A295" s="1"/>
      <c r="C295" s="1"/>
      <c r="D295" s="31"/>
      <c r="E295" s="12"/>
      <c r="F295" s="12"/>
      <c r="G295" s="13"/>
      <c r="H295" s="31"/>
      <c r="I295" s="14"/>
      <c r="J295" s="14"/>
      <c r="K295" s="13"/>
      <c r="L295" s="53"/>
      <c r="M295" s="31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</row>
    <row r="296" spans="1:35">
      <c r="A296" s="1"/>
      <c r="C296" s="1"/>
      <c r="D296" s="31"/>
      <c r="E296" s="12"/>
      <c r="F296" s="12"/>
      <c r="G296" s="13"/>
      <c r="H296" s="31"/>
      <c r="I296" s="14"/>
      <c r="J296" s="14"/>
      <c r="K296" s="13"/>
      <c r="L296" s="53"/>
      <c r="M296" s="31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</row>
    <row r="297" spans="1:35">
      <c r="A297" s="1"/>
      <c r="C297" s="1"/>
      <c r="D297" s="31"/>
      <c r="E297" s="12"/>
      <c r="F297" s="12"/>
      <c r="G297" s="13"/>
      <c r="H297" s="31"/>
      <c r="I297" s="14"/>
      <c r="J297" s="14"/>
      <c r="K297" s="13"/>
      <c r="L297" s="53"/>
      <c r="M297" s="31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</row>
    <row r="298" spans="1:35">
      <c r="A298" s="1"/>
      <c r="C298" s="1"/>
      <c r="D298" s="31"/>
      <c r="E298" s="12"/>
      <c r="F298" s="12"/>
      <c r="G298" s="13"/>
      <c r="H298" s="31"/>
      <c r="I298" s="14"/>
      <c r="J298" s="14"/>
      <c r="K298" s="13"/>
      <c r="L298" s="53"/>
      <c r="M298" s="31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</row>
    <row r="299" spans="1:35">
      <c r="A299" s="1"/>
      <c r="C299" s="1"/>
      <c r="D299" s="31"/>
      <c r="E299" s="12"/>
      <c r="F299" s="12"/>
      <c r="G299" s="13"/>
      <c r="H299" s="31"/>
      <c r="I299" s="14"/>
      <c r="J299" s="14"/>
      <c r="K299" s="13"/>
      <c r="L299" s="53"/>
      <c r="M299" s="31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</row>
    <row r="300" spans="1:35">
      <c r="A300" s="1"/>
      <c r="C300" s="1"/>
      <c r="D300" s="31"/>
      <c r="E300" s="12"/>
      <c r="F300" s="12"/>
      <c r="G300" s="13"/>
      <c r="H300" s="31"/>
      <c r="I300" s="14"/>
      <c r="J300" s="14"/>
      <c r="K300" s="13"/>
      <c r="L300" s="53"/>
      <c r="M300" s="31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</row>
    <row r="301" spans="1:35">
      <c r="A301" s="1"/>
      <c r="C301" s="1"/>
      <c r="D301" s="31"/>
      <c r="E301" s="12"/>
      <c r="F301" s="12"/>
      <c r="G301" s="13"/>
      <c r="H301" s="31"/>
      <c r="I301" s="14"/>
      <c r="J301" s="14"/>
      <c r="K301" s="13"/>
      <c r="L301" s="53"/>
      <c r="M301" s="31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</row>
    <row r="302" spans="1:35">
      <c r="A302" s="1"/>
      <c r="C302" s="1"/>
      <c r="D302" s="31"/>
      <c r="E302" s="12"/>
      <c r="F302" s="12"/>
      <c r="G302" s="13"/>
      <c r="H302" s="31"/>
      <c r="I302" s="14"/>
      <c r="J302" s="14"/>
      <c r="K302" s="13"/>
      <c r="L302" s="53"/>
      <c r="M302" s="31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</row>
    <row r="303" spans="1:35">
      <c r="A303" s="1"/>
      <c r="C303" s="1"/>
      <c r="D303" s="31"/>
      <c r="E303" s="12"/>
      <c r="F303" s="12"/>
      <c r="G303" s="13"/>
      <c r="H303" s="31"/>
      <c r="I303" s="14"/>
      <c r="J303" s="14"/>
      <c r="K303" s="13"/>
      <c r="L303" s="53"/>
      <c r="M303" s="31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</row>
    <row r="304" spans="1:35">
      <c r="A304" s="1"/>
      <c r="C304" s="1"/>
      <c r="D304" s="31"/>
      <c r="E304" s="12"/>
      <c r="F304" s="12"/>
      <c r="G304" s="13"/>
      <c r="H304" s="31"/>
      <c r="I304" s="14"/>
      <c r="J304" s="14"/>
      <c r="K304" s="13"/>
      <c r="L304" s="53"/>
      <c r="M304" s="31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</row>
    <row r="305" spans="1:35">
      <c r="A305" s="1"/>
      <c r="C305" s="1"/>
      <c r="D305" s="31"/>
      <c r="E305" s="12"/>
      <c r="F305" s="12"/>
      <c r="G305" s="13"/>
      <c r="H305" s="31"/>
      <c r="I305" s="14"/>
      <c r="J305" s="14"/>
      <c r="K305" s="13"/>
      <c r="L305" s="53"/>
      <c r="M305" s="31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</row>
    <row r="306" spans="1:35">
      <c r="A306" s="1"/>
      <c r="C306" s="1"/>
      <c r="D306" s="31"/>
      <c r="E306" s="12"/>
      <c r="F306" s="12"/>
      <c r="G306" s="13"/>
      <c r="H306" s="31"/>
      <c r="I306" s="14"/>
      <c r="J306" s="14"/>
      <c r="K306" s="13"/>
      <c r="L306" s="53"/>
      <c r="M306" s="31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</row>
    <row r="307" spans="1:35">
      <c r="A307" s="1"/>
      <c r="C307" s="1"/>
      <c r="D307" s="31"/>
      <c r="E307" s="12"/>
      <c r="F307" s="12"/>
      <c r="G307" s="13"/>
      <c r="H307" s="31"/>
      <c r="I307" s="14"/>
      <c r="J307" s="14"/>
      <c r="K307" s="13"/>
      <c r="L307" s="53"/>
      <c r="M307" s="31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</row>
    <row r="308" spans="1:35">
      <c r="A308" s="1"/>
      <c r="C308" s="1"/>
      <c r="D308" s="31"/>
      <c r="E308" s="12"/>
      <c r="F308" s="12"/>
      <c r="G308" s="13"/>
      <c r="H308" s="31"/>
      <c r="I308" s="14"/>
      <c r="J308" s="14"/>
      <c r="K308" s="13"/>
      <c r="L308" s="53"/>
      <c r="M308" s="31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</row>
    <row r="309" spans="1:35">
      <c r="A309" s="1"/>
      <c r="C309" s="1"/>
      <c r="D309" s="31"/>
      <c r="E309" s="12"/>
      <c r="F309" s="12"/>
      <c r="G309" s="13"/>
      <c r="H309" s="31"/>
      <c r="I309" s="14"/>
      <c r="J309" s="14"/>
      <c r="K309" s="13"/>
      <c r="L309" s="53"/>
      <c r="M309" s="31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</row>
    <row r="310" spans="1:35">
      <c r="A310" s="1"/>
      <c r="C310" s="1"/>
      <c r="D310" s="31"/>
      <c r="E310" s="12"/>
      <c r="F310" s="12"/>
      <c r="G310" s="13"/>
      <c r="H310" s="31"/>
      <c r="I310" s="14"/>
      <c r="J310" s="14"/>
      <c r="K310" s="13"/>
      <c r="L310" s="53"/>
      <c r="M310" s="31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</row>
    <row r="311" spans="1:35">
      <c r="A311" s="1"/>
      <c r="C311" s="1"/>
      <c r="D311" s="31"/>
      <c r="E311" s="12"/>
      <c r="F311" s="12"/>
      <c r="G311" s="13"/>
      <c r="H311" s="31"/>
      <c r="I311" s="14"/>
      <c r="J311" s="14"/>
      <c r="K311" s="13"/>
      <c r="L311" s="53"/>
      <c r="M311" s="31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</row>
    <row r="312" spans="1:35">
      <c r="A312" s="1"/>
      <c r="C312" s="1"/>
      <c r="D312" s="31"/>
      <c r="E312" s="12"/>
      <c r="F312" s="12"/>
      <c r="G312" s="13"/>
      <c r="H312" s="31"/>
      <c r="I312" s="14"/>
      <c r="J312" s="14"/>
      <c r="K312" s="13"/>
      <c r="L312" s="53"/>
      <c r="M312" s="31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</row>
    <row r="313" spans="1:35">
      <c r="A313" s="1"/>
      <c r="C313" s="1"/>
      <c r="D313" s="31"/>
      <c r="E313" s="12"/>
      <c r="F313" s="12"/>
      <c r="G313" s="13"/>
      <c r="H313" s="31"/>
      <c r="I313" s="14"/>
      <c r="J313" s="14"/>
      <c r="K313" s="13"/>
      <c r="L313" s="53"/>
      <c r="M313" s="31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</row>
    <row r="314" spans="1:35">
      <c r="A314" s="1"/>
      <c r="C314" s="1"/>
      <c r="D314" s="31"/>
      <c r="E314" s="12"/>
      <c r="F314" s="12"/>
      <c r="G314" s="13"/>
      <c r="H314" s="31"/>
      <c r="I314" s="14"/>
      <c r="J314" s="14"/>
      <c r="K314" s="13"/>
      <c r="L314" s="53"/>
      <c r="M314" s="31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</row>
    <row r="315" spans="1:35">
      <c r="A315" s="1"/>
      <c r="C315" s="1"/>
      <c r="D315" s="31"/>
      <c r="E315" s="12"/>
      <c r="F315" s="12"/>
      <c r="G315" s="13"/>
      <c r="H315" s="31"/>
      <c r="I315" s="14"/>
      <c r="J315" s="14"/>
      <c r="K315" s="13"/>
      <c r="L315" s="53"/>
      <c r="M315" s="31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</row>
    <row r="316" spans="1:35">
      <c r="A316" s="1"/>
      <c r="C316" s="1"/>
      <c r="D316" s="31"/>
      <c r="E316" s="12"/>
      <c r="F316" s="12"/>
      <c r="G316" s="13"/>
      <c r="H316" s="31"/>
      <c r="I316" s="14"/>
      <c r="J316" s="14"/>
      <c r="K316" s="13"/>
      <c r="L316" s="53"/>
      <c r="M316" s="31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</row>
    <row r="317" spans="1:35">
      <c r="A317" s="1"/>
      <c r="C317" s="1"/>
      <c r="D317" s="31"/>
      <c r="E317" s="12"/>
      <c r="F317" s="12"/>
      <c r="G317" s="13"/>
      <c r="H317" s="31"/>
      <c r="I317" s="14"/>
      <c r="J317" s="14"/>
      <c r="K317" s="13"/>
      <c r="L317" s="53"/>
      <c r="M317" s="31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</row>
    <row r="318" spans="1:35">
      <c r="A318" s="1"/>
      <c r="C318" s="1"/>
      <c r="D318" s="31"/>
      <c r="E318" s="12"/>
      <c r="F318" s="12"/>
      <c r="G318" s="13"/>
      <c r="H318" s="31"/>
      <c r="I318" s="14"/>
      <c r="J318" s="14"/>
      <c r="K318" s="13"/>
      <c r="L318" s="53"/>
      <c r="M318" s="31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</row>
    <row r="319" spans="1:35">
      <c r="A319" s="1"/>
      <c r="C319" s="1"/>
      <c r="D319" s="31"/>
      <c r="E319" s="12"/>
      <c r="F319" s="12"/>
      <c r="G319" s="13"/>
      <c r="H319" s="31"/>
      <c r="I319" s="14"/>
      <c r="J319" s="14"/>
      <c r="K319" s="13"/>
      <c r="L319" s="53"/>
      <c r="M319" s="31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</row>
    <row r="320" spans="1:35">
      <c r="A320" s="1"/>
      <c r="C320" s="1"/>
      <c r="D320" s="31"/>
      <c r="E320" s="12"/>
      <c r="F320" s="12"/>
      <c r="G320" s="13"/>
      <c r="H320" s="31"/>
      <c r="I320" s="14"/>
      <c r="J320" s="14"/>
      <c r="K320" s="13"/>
      <c r="L320" s="53"/>
      <c r="M320" s="31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</row>
    <row r="321" spans="1:35">
      <c r="A321" s="1"/>
      <c r="C321" s="1"/>
      <c r="D321" s="31"/>
      <c r="E321" s="12"/>
      <c r="F321" s="12"/>
      <c r="G321" s="13"/>
      <c r="H321" s="31"/>
      <c r="I321" s="14"/>
      <c r="J321" s="14"/>
      <c r="K321" s="13"/>
      <c r="L321" s="53"/>
      <c r="M321" s="31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</row>
    <row r="322" spans="1:35">
      <c r="A322" s="1"/>
      <c r="C322" s="1"/>
      <c r="D322" s="31"/>
      <c r="E322" s="12"/>
      <c r="F322" s="12"/>
      <c r="G322" s="13"/>
      <c r="H322" s="31"/>
      <c r="I322" s="14"/>
      <c r="J322" s="14"/>
      <c r="K322" s="13"/>
      <c r="L322" s="53"/>
      <c r="M322" s="31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</row>
    <row r="323" spans="1:35">
      <c r="A323" s="1"/>
      <c r="C323" s="1"/>
      <c r="D323" s="31"/>
      <c r="E323" s="12"/>
      <c r="F323" s="12"/>
      <c r="G323" s="13"/>
      <c r="H323" s="31"/>
      <c r="I323" s="14"/>
      <c r="J323" s="14"/>
      <c r="K323" s="13"/>
      <c r="L323" s="53"/>
      <c r="M323" s="31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</row>
    <row r="324" spans="1:35">
      <c r="A324" s="1"/>
      <c r="C324" s="1"/>
      <c r="D324" s="31"/>
      <c r="E324" s="12"/>
      <c r="F324" s="12"/>
      <c r="G324" s="13"/>
      <c r="H324" s="31"/>
      <c r="I324" s="14"/>
      <c r="J324" s="14"/>
      <c r="K324" s="13"/>
      <c r="L324" s="53"/>
      <c r="M324" s="31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</row>
    <row r="325" spans="1:35">
      <c r="A325" s="1"/>
      <c r="C325" s="1"/>
      <c r="D325" s="31"/>
      <c r="E325" s="12"/>
      <c r="F325" s="12"/>
      <c r="G325" s="13"/>
      <c r="H325" s="31"/>
      <c r="I325" s="14"/>
      <c r="J325" s="14"/>
      <c r="K325" s="13"/>
      <c r="L325" s="53"/>
      <c r="M325" s="31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</row>
    <row r="326" spans="1:35">
      <c r="A326" s="1"/>
      <c r="C326" s="1"/>
      <c r="D326" s="31"/>
      <c r="E326" s="12"/>
      <c r="F326" s="12"/>
      <c r="G326" s="13"/>
      <c r="H326" s="31"/>
      <c r="I326" s="14"/>
      <c r="J326" s="14"/>
      <c r="K326" s="13"/>
      <c r="L326" s="53"/>
      <c r="M326" s="31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</row>
    <row r="327" spans="1:35">
      <c r="A327" s="1"/>
      <c r="C327" s="1"/>
      <c r="D327" s="31"/>
      <c r="E327" s="12"/>
      <c r="F327" s="12"/>
      <c r="G327" s="13"/>
      <c r="H327" s="31"/>
      <c r="I327" s="14"/>
      <c r="J327" s="14"/>
      <c r="K327" s="13"/>
      <c r="L327" s="53"/>
      <c r="M327" s="31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</row>
    <row r="328" spans="1:35">
      <c r="A328" s="1"/>
      <c r="C328" s="1"/>
      <c r="D328" s="31"/>
      <c r="E328" s="12"/>
      <c r="F328" s="12"/>
      <c r="G328" s="13"/>
      <c r="H328" s="31"/>
      <c r="I328" s="14"/>
      <c r="J328" s="14"/>
      <c r="K328" s="13"/>
      <c r="L328" s="53"/>
      <c r="M328" s="31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</row>
    <row r="329" spans="1:35">
      <c r="A329" s="1"/>
      <c r="C329" s="1"/>
      <c r="D329" s="31"/>
      <c r="E329" s="12"/>
      <c r="F329" s="12"/>
      <c r="G329" s="13"/>
      <c r="H329" s="31"/>
      <c r="I329" s="14"/>
      <c r="J329" s="14"/>
      <c r="K329" s="13"/>
      <c r="L329" s="53"/>
      <c r="M329" s="31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</row>
    <row r="330" spans="1:35">
      <c r="A330" s="1"/>
      <c r="C330" s="1"/>
      <c r="D330" s="31"/>
      <c r="E330" s="12"/>
      <c r="F330" s="12"/>
      <c r="G330" s="13"/>
      <c r="H330" s="31"/>
      <c r="I330" s="14"/>
      <c r="J330" s="14"/>
      <c r="K330" s="13"/>
      <c r="L330" s="53"/>
      <c r="M330" s="31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</row>
    <row r="331" spans="1:35">
      <c r="A331" s="1"/>
      <c r="C331" s="1"/>
      <c r="D331" s="31"/>
      <c r="E331" s="12"/>
      <c r="F331" s="12"/>
      <c r="G331" s="13"/>
      <c r="H331" s="31"/>
      <c r="I331" s="14"/>
      <c r="J331" s="14"/>
      <c r="K331" s="13"/>
      <c r="L331" s="53"/>
      <c r="M331" s="31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</row>
    <row r="332" spans="1:35">
      <c r="A332" s="1"/>
      <c r="C332" s="1"/>
      <c r="D332" s="31"/>
      <c r="E332" s="12"/>
      <c r="F332" s="12"/>
      <c r="G332" s="13"/>
      <c r="H332" s="31"/>
      <c r="I332" s="14"/>
      <c r="J332" s="14"/>
      <c r="K332" s="13"/>
      <c r="L332" s="53"/>
      <c r="M332" s="31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</row>
    <row r="333" spans="1:35">
      <c r="A333" s="1"/>
      <c r="C333" s="1"/>
      <c r="D333" s="31"/>
      <c r="E333" s="12"/>
      <c r="F333" s="12"/>
      <c r="G333" s="13"/>
      <c r="H333" s="31"/>
      <c r="I333" s="14"/>
      <c r="J333" s="14"/>
      <c r="K333" s="13"/>
      <c r="L333" s="53"/>
      <c r="M333" s="31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</row>
    <row r="334" spans="1:35">
      <c r="A334" s="1"/>
      <c r="C334" s="1"/>
      <c r="D334" s="31"/>
      <c r="E334" s="12"/>
      <c r="F334" s="12"/>
      <c r="G334" s="13"/>
      <c r="H334" s="31"/>
      <c r="I334" s="14"/>
      <c r="J334" s="14"/>
      <c r="K334" s="13"/>
      <c r="L334" s="53"/>
      <c r="M334" s="31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</row>
    <row r="335" spans="1:35">
      <c r="A335" s="1"/>
      <c r="C335" s="1"/>
      <c r="D335" s="31"/>
      <c r="E335" s="12"/>
      <c r="F335" s="12"/>
      <c r="G335" s="13"/>
      <c r="H335" s="31"/>
      <c r="I335" s="14"/>
      <c r="J335" s="14"/>
      <c r="K335" s="13"/>
      <c r="L335" s="53"/>
      <c r="M335" s="31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</row>
    <row r="336" spans="1:35">
      <c r="A336" s="1"/>
      <c r="C336" s="1"/>
      <c r="D336" s="31"/>
      <c r="E336" s="12"/>
      <c r="F336" s="12"/>
      <c r="G336" s="13"/>
      <c r="H336" s="31"/>
      <c r="I336" s="14"/>
      <c r="J336" s="14"/>
      <c r="K336" s="13"/>
      <c r="L336" s="53"/>
      <c r="M336" s="31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</row>
    <row r="337" spans="1:35">
      <c r="A337" s="1"/>
      <c r="C337" s="1"/>
      <c r="D337" s="31"/>
      <c r="E337" s="12"/>
      <c r="F337" s="12"/>
      <c r="G337" s="13"/>
      <c r="H337" s="31"/>
      <c r="I337" s="14"/>
      <c r="J337" s="14"/>
      <c r="K337" s="13"/>
      <c r="L337" s="53"/>
      <c r="M337" s="31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</row>
    <row r="338" spans="1:35">
      <c r="A338" s="1"/>
      <c r="C338" s="1"/>
      <c r="D338" s="31"/>
      <c r="E338" s="12"/>
      <c r="F338" s="12"/>
      <c r="G338" s="13"/>
      <c r="H338" s="31"/>
      <c r="I338" s="14"/>
      <c r="J338" s="14"/>
      <c r="K338" s="13"/>
      <c r="L338" s="53"/>
      <c r="M338" s="31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</row>
    <row r="339" spans="1:35">
      <c r="A339" s="1"/>
      <c r="C339" s="1"/>
      <c r="D339" s="31"/>
      <c r="E339" s="12"/>
      <c r="F339" s="12"/>
      <c r="G339" s="13"/>
      <c r="H339" s="31"/>
      <c r="I339" s="14"/>
      <c r="J339" s="14"/>
      <c r="K339" s="13"/>
      <c r="L339" s="53"/>
      <c r="M339" s="31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</row>
    <row r="340" spans="1:35">
      <c r="A340" s="1"/>
      <c r="C340" s="1"/>
      <c r="D340" s="31"/>
      <c r="E340" s="12"/>
      <c r="F340" s="12"/>
      <c r="G340" s="13"/>
      <c r="H340" s="31"/>
      <c r="I340" s="14"/>
      <c r="J340" s="14"/>
      <c r="K340" s="13"/>
      <c r="L340" s="53"/>
      <c r="M340" s="31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</row>
    <row r="341" spans="1:35">
      <c r="A341" s="1"/>
      <c r="C341" s="1"/>
      <c r="D341" s="31"/>
      <c r="E341" s="12"/>
      <c r="F341" s="12"/>
      <c r="G341" s="13"/>
      <c r="H341" s="31"/>
      <c r="I341" s="14"/>
      <c r="J341" s="14"/>
      <c r="K341" s="13"/>
      <c r="L341" s="53"/>
      <c r="M341" s="31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</row>
    <row r="342" spans="1:35">
      <c r="A342" s="1"/>
      <c r="C342" s="1"/>
      <c r="D342" s="31"/>
      <c r="E342" s="12"/>
      <c r="F342" s="12"/>
      <c r="G342" s="13"/>
      <c r="H342" s="31"/>
      <c r="I342" s="14"/>
      <c r="J342" s="14"/>
      <c r="K342" s="13"/>
      <c r="L342" s="53"/>
      <c r="M342" s="31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</row>
    <row r="343" spans="1:35">
      <c r="A343" s="1"/>
      <c r="C343" s="1"/>
      <c r="D343" s="31"/>
      <c r="E343" s="12"/>
      <c r="F343" s="12"/>
      <c r="G343" s="13"/>
      <c r="H343" s="31"/>
      <c r="I343" s="14"/>
      <c r="J343" s="14"/>
      <c r="K343" s="13"/>
      <c r="L343" s="53"/>
      <c r="M343" s="31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</row>
    <row r="344" spans="1:35">
      <c r="A344" s="1"/>
      <c r="C344" s="1"/>
      <c r="D344" s="31"/>
      <c r="E344" s="12"/>
      <c r="F344" s="12"/>
      <c r="G344" s="13"/>
      <c r="H344" s="31"/>
      <c r="I344" s="14"/>
      <c r="J344" s="14"/>
      <c r="K344" s="13"/>
      <c r="L344" s="53"/>
      <c r="M344" s="31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</row>
    <row r="345" spans="1:35">
      <c r="A345" s="1"/>
      <c r="C345" s="1"/>
      <c r="D345" s="31"/>
      <c r="E345" s="12"/>
      <c r="F345" s="12"/>
      <c r="G345" s="13"/>
      <c r="H345" s="31"/>
      <c r="I345" s="14"/>
      <c r="J345" s="14"/>
      <c r="K345" s="13"/>
      <c r="L345" s="53"/>
      <c r="M345" s="31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</row>
    <row r="346" spans="1:35">
      <c r="A346" s="1"/>
      <c r="C346" s="1"/>
      <c r="D346" s="31"/>
      <c r="E346" s="12"/>
      <c r="F346" s="12"/>
      <c r="G346" s="13"/>
      <c r="H346" s="31"/>
      <c r="I346" s="14"/>
      <c r="J346" s="14"/>
      <c r="K346" s="13"/>
      <c r="L346" s="53"/>
      <c r="M346" s="31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</row>
    <row r="347" spans="1:35">
      <c r="A347" s="1"/>
      <c r="C347" s="1"/>
      <c r="D347" s="31"/>
      <c r="E347" s="12"/>
      <c r="F347" s="12"/>
      <c r="G347" s="13"/>
      <c r="H347" s="31"/>
      <c r="I347" s="14"/>
      <c r="J347" s="14"/>
      <c r="K347" s="13"/>
      <c r="L347" s="53"/>
      <c r="M347" s="31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</row>
    <row r="348" spans="1:35">
      <c r="A348" s="1"/>
      <c r="C348" s="1"/>
      <c r="D348" s="31"/>
      <c r="E348" s="12"/>
      <c r="F348" s="12"/>
      <c r="G348" s="13"/>
      <c r="H348" s="31"/>
      <c r="I348" s="14"/>
      <c r="J348" s="14"/>
      <c r="K348" s="13"/>
      <c r="L348" s="53"/>
      <c r="M348" s="31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</row>
    <row r="349" spans="1:35">
      <c r="A349" s="1"/>
      <c r="C349" s="1"/>
      <c r="D349" s="31"/>
      <c r="E349" s="12"/>
      <c r="F349" s="12"/>
      <c r="G349" s="13"/>
      <c r="H349" s="31"/>
      <c r="I349" s="14"/>
      <c r="J349" s="14"/>
      <c r="K349" s="13"/>
      <c r="L349" s="53"/>
      <c r="M349" s="31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</row>
    <row r="350" spans="1:35">
      <c r="A350" s="1"/>
      <c r="C350" s="1"/>
      <c r="D350" s="31"/>
      <c r="E350" s="12"/>
      <c r="F350" s="12"/>
      <c r="G350" s="13"/>
      <c r="H350" s="31"/>
      <c r="I350" s="14"/>
      <c r="J350" s="14"/>
      <c r="K350" s="13"/>
      <c r="L350" s="53"/>
      <c r="M350" s="31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</row>
    <row r="351" spans="1:35">
      <c r="A351" s="1"/>
      <c r="C351" s="1"/>
      <c r="D351" s="31"/>
      <c r="E351" s="12"/>
      <c r="F351" s="12"/>
      <c r="G351" s="13"/>
      <c r="H351" s="31"/>
      <c r="I351" s="14"/>
      <c r="J351" s="14"/>
      <c r="K351" s="13"/>
      <c r="L351" s="53"/>
      <c r="M351" s="31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</row>
    <row r="352" spans="1:35">
      <c r="A352" s="1"/>
      <c r="C352" s="1"/>
      <c r="D352" s="31"/>
      <c r="E352" s="12"/>
      <c r="F352" s="12"/>
      <c r="G352" s="13"/>
      <c r="H352" s="31"/>
      <c r="I352" s="14"/>
      <c r="J352" s="14"/>
      <c r="K352" s="13"/>
      <c r="L352" s="53"/>
      <c r="M352" s="31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</row>
    <row r="353" spans="1:35">
      <c r="A353" s="1"/>
      <c r="C353" s="1"/>
      <c r="D353" s="31"/>
      <c r="E353" s="12"/>
      <c r="F353" s="12"/>
      <c r="G353" s="13"/>
      <c r="H353" s="31"/>
      <c r="I353" s="14"/>
      <c r="J353" s="14"/>
      <c r="K353" s="13"/>
      <c r="L353" s="53"/>
      <c r="M353" s="31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</row>
    <row r="354" spans="1:35">
      <c r="A354" s="1"/>
      <c r="C354" s="1"/>
      <c r="D354" s="31"/>
      <c r="E354" s="12"/>
      <c r="F354" s="12"/>
      <c r="G354" s="13"/>
      <c r="H354" s="31"/>
      <c r="I354" s="14"/>
      <c r="J354" s="14"/>
      <c r="K354" s="13"/>
      <c r="L354" s="53"/>
      <c r="M354" s="31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</row>
    <row r="355" spans="1:35">
      <c r="A355" s="1"/>
      <c r="C355" s="1"/>
      <c r="D355" s="31"/>
      <c r="E355" s="12"/>
      <c r="F355" s="12"/>
      <c r="G355" s="13"/>
      <c r="H355" s="31"/>
      <c r="I355" s="14"/>
      <c r="J355" s="14"/>
      <c r="K355" s="13"/>
      <c r="L355" s="53"/>
      <c r="M355" s="31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</row>
    <row r="356" spans="1:35">
      <c r="A356" s="1"/>
      <c r="C356" s="1"/>
      <c r="D356" s="31"/>
      <c r="E356" s="12"/>
      <c r="F356" s="12"/>
      <c r="G356" s="13"/>
      <c r="H356" s="31"/>
      <c r="I356" s="14"/>
      <c r="J356" s="14"/>
      <c r="K356" s="13"/>
      <c r="L356" s="53"/>
      <c r="M356" s="31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</row>
    <row r="357" spans="1:35">
      <c r="A357" s="1"/>
      <c r="C357" s="1"/>
      <c r="D357" s="31"/>
      <c r="E357" s="12"/>
      <c r="F357" s="12"/>
      <c r="G357" s="13"/>
      <c r="H357" s="31"/>
      <c r="I357" s="14"/>
      <c r="J357" s="14"/>
      <c r="K357" s="13"/>
      <c r="L357" s="53"/>
      <c r="M357" s="31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</row>
    <row r="358" spans="1:35">
      <c r="A358" s="1"/>
      <c r="C358" s="1"/>
      <c r="D358" s="31"/>
      <c r="E358" s="12"/>
      <c r="F358" s="12"/>
      <c r="G358" s="13"/>
      <c r="H358" s="31"/>
      <c r="I358" s="14"/>
      <c r="J358" s="14"/>
      <c r="K358" s="13"/>
      <c r="L358" s="53"/>
      <c r="M358" s="31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</row>
    <row r="359" spans="1:35">
      <c r="A359" s="1"/>
      <c r="C359" s="1"/>
      <c r="D359" s="31"/>
      <c r="E359" s="12"/>
      <c r="F359" s="12"/>
      <c r="G359" s="13"/>
      <c r="H359" s="31"/>
      <c r="I359" s="14"/>
      <c r="J359" s="14"/>
      <c r="K359" s="13"/>
      <c r="L359" s="53"/>
      <c r="M359" s="31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</row>
    <row r="360" spans="1:35">
      <c r="A360" s="1"/>
      <c r="C360" s="1"/>
      <c r="D360" s="31"/>
      <c r="E360" s="12"/>
      <c r="F360" s="12"/>
      <c r="G360" s="13"/>
      <c r="H360" s="31"/>
      <c r="I360" s="14"/>
      <c r="J360" s="14"/>
      <c r="K360" s="13"/>
      <c r="L360" s="53"/>
      <c r="M360" s="31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</row>
    <row r="361" spans="1:35">
      <c r="A361" s="1"/>
      <c r="C361" s="1"/>
      <c r="D361" s="31"/>
      <c r="E361" s="12"/>
      <c r="F361" s="12"/>
      <c r="G361" s="13"/>
      <c r="H361" s="31"/>
      <c r="I361" s="14"/>
      <c r="J361" s="14"/>
      <c r="K361" s="13"/>
      <c r="L361" s="53"/>
      <c r="M361" s="31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</row>
    <row r="362" spans="1:35">
      <c r="A362" s="1"/>
      <c r="C362" s="1"/>
      <c r="D362" s="31"/>
      <c r="E362" s="12"/>
      <c r="F362" s="12"/>
      <c r="G362" s="13"/>
      <c r="H362" s="31"/>
      <c r="I362" s="14"/>
      <c r="J362" s="14"/>
      <c r="K362" s="13"/>
      <c r="L362" s="53"/>
      <c r="M362" s="31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</row>
    <row r="363" spans="1:35">
      <c r="A363" s="1"/>
      <c r="C363" s="1"/>
      <c r="D363" s="31"/>
      <c r="E363" s="12"/>
      <c r="F363" s="12"/>
      <c r="G363" s="13"/>
      <c r="H363" s="31"/>
      <c r="I363" s="14"/>
      <c r="J363" s="14"/>
      <c r="K363" s="13"/>
      <c r="L363" s="53"/>
      <c r="M363" s="31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</row>
    <row r="364" spans="1:35">
      <c r="A364" s="1"/>
      <c r="C364" s="1"/>
      <c r="D364" s="31"/>
      <c r="E364" s="12"/>
      <c r="F364" s="12"/>
      <c r="G364" s="13"/>
      <c r="H364" s="31"/>
      <c r="I364" s="14"/>
      <c r="J364" s="14"/>
      <c r="K364" s="13"/>
      <c r="L364" s="53"/>
      <c r="M364" s="31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</row>
    <row r="365" spans="1:35">
      <c r="A365" s="1"/>
      <c r="C365" s="1"/>
      <c r="D365" s="31"/>
      <c r="E365" s="12"/>
      <c r="F365" s="12"/>
      <c r="G365" s="13"/>
      <c r="H365" s="31"/>
      <c r="I365" s="14"/>
      <c r="J365" s="14"/>
      <c r="K365" s="13"/>
      <c r="L365" s="53"/>
      <c r="M365" s="31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</row>
    <row r="366" spans="1:35">
      <c r="A366" s="1"/>
      <c r="C366" s="1"/>
      <c r="D366" s="31"/>
      <c r="E366" s="12"/>
      <c r="F366" s="12"/>
      <c r="G366" s="13"/>
      <c r="H366" s="31"/>
      <c r="I366" s="14"/>
      <c r="J366" s="14"/>
      <c r="K366" s="13"/>
      <c r="L366" s="53"/>
      <c r="M366" s="31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</row>
    <row r="367" spans="1:35">
      <c r="A367" s="1"/>
      <c r="C367" s="1"/>
      <c r="D367" s="31"/>
      <c r="E367" s="12"/>
      <c r="F367" s="12"/>
      <c r="G367" s="13"/>
      <c r="H367" s="31"/>
      <c r="I367" s="14"/>
      <c r="J367" s="14"/>
      <c r="K367" s="13"/>
      <c r="L367" s="53"/>
      <c r="M367" s="31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</row>
    <row r="368" spans="1:35">
      <c r="A368" s="1"/>
      <c r="C368" s="1"/>
      <c r="D368" s="31"/>
      <c r="E368" s="12"/>
      <c r="F368" s="12"/>
      <c r="G368" s="13"/>
      <c r="H368" s="31"/>
      <c r="I368" s="14"/>
      <c r="J368" s="14"/>
      <c r="K368" s="13"/>
      <c r="L368" s="53"/>
      <c r="M368" s="31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</row>
    <row r="369" spans="1:35">
      <c r="A369" s="1"/>
      <c r="C369" s="1"/>
      <c r="D369" s="31"/>
      <c r="E369" s="12"/>
      <c r="F369" s="12"/>
      <c r="G369" s="13"/>
      <c r="H369" s="31"/>
      <c r="I369" s="14"/>
      <c r="J369" s="14"/>
      <c r="K369" s="13"/>
      <c r="L369" s="53"/>
      <c r="M369" s="31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</row>
    <row r="370" spans="1:35">
      <c r="A370" s="1"/>
      <c r="C370" s="1"/>
      <c r="D370" s="31"/>
      <c r="E370" s="12"/>
      <c r="F370" s="12"/>
      <c r="G370" s="13"/>
      <c r="H370" s="31"/>
      <c r="I370" s="14"/>
      <c r="J370" s="14"/>
      <c r="K370" s="13"/>
      <c r="L370" s="53"/>
      <c r="M370" s="31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</row>
    <row r="371" spans="1:35">
      <c r="A371" s="1"/>
      <c r="C371" s="1"/>
      <c r="D371" s="31"/>
      <c r="E371" s="12"/>
      <c r="F371" s="12"/>
      <c r="G371" s="13"/>
      <c r="H371" s="31"/>
      <c r="I371" s="14"/>
      <c r="J371" s="14"/>
      <c r="K371" s="13"/>
      <c r="L371" s="53"/>
      <c r="M371" s="31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</row>
    <row r="372" spans="1:35">
      <c r="A372" s="1"/>
      <c r="C372" s="1"/>
      <c r="D372" s="31"/>
      <c r="E372" s="12"/>
      <c r="F372" s="12"/>
      <c r="G372" s="13"/>
      <c r="H372" s="31"/>
      <c r="I372" s="14"/>
      <c r="J372" s="14"/>
      <c r="K372" s="13"/>
      <c r="L372" s="53"/>
      <c r="M372" s="31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</row>
    <row r="373" spans="1:35">
      <c r="A373" s="1"/>
      <c r="C373" s="1"/>
      <c r="D373" s="31"/>
      <c r="E373" s="12"/>
      <c r="F373" s="12"/>
      <c r="G373" s="13"/>
      <c r="H373" s="31"/>
      <c r="I373" s="14"/>
      <c r="J373" s="14"/>
      <c r="K373" s="13"/>
      <c r="L373" s="53"/>
      <c r="M373" s="31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</row>
    <row r="374" spans="1:35">
      <c r="A374" s="1"/>
      <c r="C374" s="1"/>
      <c r="D374" s="31"/>
      <c r="E374" s="12"/>
      <c r="F374" s="12"/>
      <c r="G374" s="13"/>
      <c r="H374" s="31"/>
      <c r="I374" s="14"/>
      <c r="J374" s="14"/>
      <c r="K374" s="13"/>
      <c r="L374" s="53"/>
      <c r="M374" s="31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</row>
    <row r="375" spans="1:35">
      <c r="A375" s="1"/>
      <c r="C375" s="1"/>
      <c r="D375" s="31"/>
      <c r="E375" s="12"/>
      <c r="F375" s="12"/>
      <c r="G375" s="13"/>
      <c r="H375" s="31"/>
      <c r="I375" s="14"/>
      <c r="J375" s="14"/>
      <c r="K375" s="13"/>
      <c r="L375" s="53"/>
      <c r="M375" s="31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</row>
    <row r="376" spans="1:35">
      <c r="A376" s="1"/>
      <c r="C376" s="1"/>
      <c r="D376" s="31"/>
      <c r="E376" s="12"/>
      <c r="F376" s="12"/>
      <c r="G376" s="13"/>
      <c r="H376" s="31"/>
      <c r="I376" s="14"/>
      <c r="J376" s="14"/>
      <c r="K376" s="13"/>
      <c r="L376" s="53"/>
      <c r="M376" s="31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</row>
    <row r="377" spans="1:35">
      <c r="A377" s="1"/>
      <c r="C377" s="1"/>
      <c r="D377" s="31"/>
      <c r="E377" s="12"/>
      <c r="F377" s="12"/>
      <c r="G377" s="13"/>
      <c r="H377" s="31"/>
      <c r="I377" s="14"/>
      <c r="J377" s="14"/>
      <c r="K377" s="13"/>
      <c r="L377" s="53"/>
      <c r="M377" s="31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</row>
    <row r="378" spans="1:35">
      <c r="A378" s="1"/>
      <c r="C378" s="1"/>
      <c r="D378" s="31"/>
      <c r="E378" s="12"/>
      <c r="F378" s="12"/>
      <c r="G378" s="13"/>
      <c r="H378" s="31"/>
      <c r="I378" s="14"/>
      <c r="J378" s="14"/>
      <c r="K378" s="13"/>
      <c r="L378" s="53"/>
      <c r="M378" s="31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</row>
    <row r="379" spans="1:35">
      <c r="A379" s="1"/>
      <c r="C379" s="1"/>
      <c r="D379" s="31"/>
      <c r="E379" s="12"/>
      <c r="F379" s="12"/>
      <c r="G379" s="13"/>
      <c r="H379" s="31"/>
      <c r="I379" s="14"/>
      <c r="J379" s="14"/>
      <c r="K379" s="13"/>
      <c r="L379" s="53"/>
      <c r="M379" s="31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</row>
    <row r="380" spans="1:35">
      <c r="A380" s="1"/>
      <c r="C380" s="1"/>
      <c r="D380" s="31"/>
      <c r="E380" s="12"/>
      <c r="F380" s="12"/>
      <c r="G380" s="13"/>
      <c r="H380" s="31"/>
      <c r="I380" s="14"/>
      <c r="J380" s="14"/>
      <c r="K380" s="13"/>
      <c r="L380" s="53"/>
      <c r="M380" s="31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</row>
    <row r="381" spans="1:35">
      <c r="A381" s="1"/>
      <c r="C381" s="1"/>
      <c r="D381" s="31"/>
      <c r="E381" s="12"/>
      <c r="F381" s="12"/>
      <c r="G381" s="13"/>
      <c r="H381" s="31"/>
      <c r="I381" s="14"/>
      <c r="J381" s="14"/>
      <c r="K381" s="13"/>
      <c r="L381" s="53"/>
      <c r="M381" s="31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</row>
    <row r="382" spans="1:35">
      <c r="A382" s="1"/>
      <c r="C382" s="1"/>
      <c r="D382" s="31"/>
      <c r="E382" s="12"/>
      <c r="F382" s="12"/>
      <c r="G382" s="13"/>
      <c r="H382" s="31"/>
      <c r="I382" s="14"/>
      <c r="J382" s="14"/>
      <c r="K382" s="13"/>
      <c r="L382" s="53"/>
      <c r="M382" s="31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</row>
    <row r="383" spans="1:35">
      <c r="A383" s="1"/>
      <c r="C383" s="1"/>
      <c r="D383" s="31"/>
      <c r="E383" s="12"/>
      <c r="F383" s="12"/>
      <c r="G383" s="13"/>
      <c r="H383" s="31"/>
      <c r="I383" s="14"/>
      <c r="J383" s="14"/>
      <c r="K383" s="13"/>
      <c r="L383" s="53"/>
      <c r="M383" s="31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</row>
    <row r="384" spans="1:35">
      <c r="A384" s="1"/>
      <c r="C384" s="1"/>
      <c r="D384" s="31"/>
      <c r="E384" s="12"/>
      <c r="F384" s="12"/>
      <c r="G384" s="13"/>
      <c r="H384" s="31"/>
      <c r="I384" s="14"/>
      <c r="J384" s="14"/>
      <c r="K384" s="13"/>
      <c r="L384" s="53"/>
      <c r="M384" s="31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</row>
    <row r="385" spans="1:35">
      <c r="A385" s="1"/>
      <c r="C385" s="1"/>
      <c r="D385" s="31"/>
      <c r="E385" s="12"/>
      <c r="F385" s="12"/>
      <c r="G385" s="13"/>
      <c r="H385" s="31"/>
      <c r="I385" s="14"/>
      <c r="J385" s="14"/>
      <c r="K385" s="13"/>
      <c r="L385" s="53"/>
      <c r="M385" s="31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</row>
    <row r="386" spans="1:35">
      <c r="A386" s="1"/>
      <c r="C386" s="1"/>
      <c r="D386" s="31"/>
      <c r="E386" s="12"/>
      <c r="F386" s="12"/>
      <c r="G386" s="13"/>
      <c r="H386" s="31"/>
      <c r="I386" s="14"/>
      <c r="J386" s="14"/>
      <c r="K386" s="13"/>
      <c r="L386" s="53"/>
      <c r="M386" s="31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</row>
    <row r="387" spans="1:35">
      <c r="A387" s="1"/>
      <c r="C387" s="1"/>
      <c r="D387" s="31"/>
      <c r="E387" s="12"/>
      <c r="F387" s="12"/>
      <c r="G387" s="13"/>
      <c r="H387" s="31"/>
      <c r="I387" s="14"/>
      <c r="J387" s="14"/>
      <c r="K387" s="13"/>
      <c r="L387" s="53"/>
      <c r="M387" s="31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</row>
    <row r="388" spans="1:35">
      <c r="A388" s="1"/>
      <c r="C388" s="1"/>
      <c r="D388" s="31"/>
      <c r="E388" s="12"/>
      <c r="F388" s="12"/>
      <c r="G388" s="13"/>
      <c r="H388" s="31"/>
      <c r="I388" s="14"/>
      <c r="J388" s="14"/>
      <c r="K388" s="13"/>
      <c r="L388" s="53"/>
      <c r="M388" s="31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</row>
    <row r="389" spans="1:35">
      <c r="A389" s="1"/>
      <c r="C389" s="1"/>
      <c r="D389" s="31"/>
      <c r="E389" s="12"/>
      <c r="F389" s="12"/>
      <c r="G389" s="13"/>
      <c r="H389" s="31"/>
      <c r="I389" s="14"/>
      <c r="J389" s="14"/>
      <c r="K389" s="13"/>
      <c r="L389" s="53"/>
      <c r="M389" s="31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</row>
    <row r="390" spans="1:35">
      <c r="A390" s="1"/>
      <c r="C390" s="1"/>
      <c r="D390" s="31"/>
      <c r="E390" s="12"/>
      <c r="F390" s="12"/>
      <c r="G390" s="13"/>
      <c r="H390" s="31"/>
      <c r="I390" s="14"/>
      <c r="J390" s="14"/>
      <c r="K390" s="13"/>
      <c r="L390" s="53"/>
      <c r="M390" s="31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</row>
    <row r="391" spans="1:35">
      <c r="A391" s="1"/>
      <c r="C391" s="1"/>
      <c r="D391" s="31"/>
      <c r="E391" s="12"/>
      <c r="F391" s="12"/>
      <c r="G391" s="13"/>
      <c r="H391" s="31"/>
      <c r="I391" s="14"/>
      <c r="J391" s="14"/>
      <c r="K391" s="13"/>
      <c r="L391" s="53"/>
      <c r="M391" s="31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</row>
    <row r="392" spans="1:35">
      <c r="A392" s="1"/>
      <c r="C392" s="1"/>
      <c r="D392" s="31"/>
      <c r="E392" s="12"/>
      <c r="F392" s="12"/>
      <c r="G392" s="13"/>
      <c r="H392" s="31"/>
      <c r="I392" s="14"/>
      <c r="J392" s="14"/>
      <c r="K392" s="13"/>
      <c r="L392" s="53"/>
      <c r="M392" s="31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</row>
    <row r="393" spans="1:35">
      <c r="A393" s="1"/>
      <c r="C393" s="1"/>
      <c r="D393" s="31"/>
      <c r="E393" s="12"/>
      <c r="F393" s="12"/>
      <c r="G393" s="13"/>
      <c r="H393" s="31"/>
      <c r="I393" s="14"/>
      <c r="J393" s="14"/>
      <c r="K393" s="13"/>
      <c r="L393" s="53"/>
      <c r="M393" s="31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</row>
    <row r="394" spans="1:35">
      <c r="A394" s="1"/>
      <c r="C394" s="1"/>
      <c r="D394" s="31"/>
      <c r="E394" s="12"/>
      <c r="F394" s="12"/>
      <c r="G394" s="13"/>
      <c r="H394" s="31"/>
      <c r="I394" s="14"/>
      <c r="J394" s="14"/>
      <c r="K394" s="13"/>
      <c r="L394" s="53"/>
      <c r="M394" s="31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</row>
    <row r="395" spans="1:35">
      <c r="A395" s="1"/>
      <c r="C395" s="1"/>
      <c r="D395" s="31"/>
      <c r="E395" s="12"/>
      <c r="F395" s="12"/>
      <c r="G395" s="13"/>
      <c r="H395" s="31"/>
      <c r="I395" s="14"/>
      <c r="J395" s="14"/>
      <c r="K395" s="13"/>
      <c r="L395" s="53"/>
      <c r="M395" s="31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</row>
    <row r="396" spans="1:35">
      <c r="A396" s="1"/>
      <c r="C396" s="1"/>
      <c r="D396" s="31"/>
      <c r="E396" s="12"/>
      <c r="F396" s="12"/>
      <c r="G396" s="13"/>
      <c r="H396" s="31"/>
      <c r="I396" s="14"/>
      <c r="J396" s="14"/>
      <c r="K396" s="13"/>
      <c r="L396" s="53"/>
      <c r="M396" s="31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</row>
    <row r="397" spans="1:35">
      <c r="A397" s="1"/>
      <c r="C397" s="1"/>
      <c r="D397" s="31"/>
      <c r="E397" s="12"/>
      <c r="F397" s="12"/>
      <c r="G397" s="13"/>
      <c r="H397" s="31"/>
      <c r="I397" s="14"/>
      <c r="J397" s="14"/>
      <c r="K397" s="13"/>
      <c r="L397" s="53"/>
      <c r="M397" s="31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</row>
    <row r="398" spans="1:35">
      <c r="A398" s="1"/>
      <c r="C398" s="1"/>
      <c r="D398" s="31"/>
      <c r="E398" s="12"/>
      <c r="F398" s="12"/>
      <c r="G398" s="13"/>
      <c r="H398" s="31"/>
      <c r="I398" s="14"/>
      <c r="J398" s="14"/>
      <c r="K398" s="13"/>
      <c r="L398" s="53"/>
      <c r="M398" s="31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</row>
    <row r="399" spans="1:35">
      <c r="A399" s="1"/>
      <c r="C399" s="1"/>
      <c r="D399" s="31"/>
      <c r="E399" s="12"/>
      <c r="F399" s="12"/>
      <c r="G399" s="13"/>
      <c r="H399" s="31"/>
      <c r="I399" s="14"/>
      <c r="J399" s="14"/>
      <c r="K399" s="13"/>
      <c r="L399" s="53"/>
      <c r="M399" s="31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</row>
    <row r="400" spans="1:35">
      <c r="A400" s="1"/>
      <c r="C400" s="1"/>
      <c r="D400" s="31"/>
      <c r="E400" s="12"/>
      <c r="F400" s="12"/>
      <c r="G400" s="13"/>
      <c r="H400" s="31"/>
      <c r="I400" s="14"/>
      <c r="J400" s="14"/>
      <c r="K400" s="13"/>
      <c r="L400" s="53"/>
      <c r="M400" s="31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</row>
    <row r="401" spans="1:35">
      <c r="A401" s="1"/>
      <c r="C401" s="1"/>
      <c r="D401" s="31"/>
      <c r="E401" s="12"/>
      <c r="F401" s="12"/>
      <c r="G401" s="13"/>
      <c r="H401" s="31"/>
      <c r="I401" s="14"/>
      <c r="J401" s="14"/>
      <c r="K401" s="13"/>
      <c r="L401" s="53"/>
      <c r="M401" s="31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</row>
    <row r="402" spans="1:35">
      <c r="A402" s="1"/>
      <c r="C402" s="1"/>
      <c r="D402" s="31"/>
      <c r="E402" s="12"/>
      <c r="F402" s="12"/>
      <c r="G402" s="13"/>
      <c r="H402" s="31"/>
      <c r="I402" s="14"/>
      <c r="J402" s="14"/>
      <c r="K402" s="13"/>
      <c r="L402" s="53"/>
      <c r="M402" s="31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</row>
    <row r="403" spans="1:35">
      <c r="A403" s="1"/>
      <c r="C403" s="1"/>
      <c r="D403" s="31"/>
      <c r="E403" s="12"/>
      <c r="F403" s="12"/>
      <c r="G403" s="13"/>
      <c r="H403" s="31"/>
      <c r="I403" s="14"/>
      <c r="J403" s="14"/>
      <c r="K403" s="13"/>
      <c r="L403" s="53"/>
      <c r="M403" s="31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</row>
    <row r="404" spans="1:35">
      <c r="A404" s="1"/>
      <c r="C404" s="1"/>
      <c r="D404" s="31"/>
      <c r="E404" s="12"/>
      <c r="F404" s="12"/>
      <c r="G404" s="13"/>
      <c r="H404" s="31"/>
      <c r="I404" s="14"/>
      <c r="J404" s="14"/>
      <c r="K404" s="13"/>
      <c r="L404" s="53"/>
      <c r="M404" s="31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</row>
    <row r="405" spans="1:35">
      <c r="A405" s="1"/>
      <c r="C405" s="1"/>
      <c r="D405" s="31"/>
      <c r="E405" s="12"/>
      <c r="F405" s="12"/>
      <c r="G405" s="13"/>
      <c r="H405" s="31"/>
      <c r="I405" s="14"/>
      <c r="J405" s="14"/>
      <c r="K405" s="13"/>
      <c r="L405" s="53"/>
      <c r="M405" s="31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</row>
    <row r="406" spans="1:35">
      <c r="A406" s="1"/>
      <c r="C406" s="1"/>
      <c r="D406" s="31"/>
      <c r="E406" s="12"/>
      <c r="F406" s="12"/>
      <c r="G406" s="13"/>
      <c r="H406" s="31"/>
      <c r="I406" s="14"/>
      <c r="J406" s="14"/>
      <c r="K406" s="13"/>
      <c r="L406" s="53"/>
      <c r="M406" s="31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</row>
    <row r="407" spans="1:35">
      <c r="A407" s="1"/>
      <c r="C407" s="1"/>
      <c r="D407" s="31"/>
      <c r="E407" s="12"/>
      <c r="F407" s="12"/>
      <c r="G407" s="13"/>
      <c r="H407" s="31"/>
      <c r="I407" s="14"/>
      <c r="J407" s="14"/>
      <c r="K407" s="13"/>
      <c r="L407" s="53"/>
      <c r="M407" s="31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</row>
    <row r="408" spans="1:35">
      <c r="A408" s="1"/>
      <c r="C408" s="1"/>
      <c r="D408" s="31"/>
      <c r="E408" s="12"/>
      <c r="F408" s="12"/>
      <c r="G408" s="13"/>
      <c r="H408" s="31"/>
      <c r="I408" s="14"/>
      <c r="J408" s="14"/>
      <c r="K408" s="13"/>
      <c r="L408" s="53"/>
      <c r="M408" s="31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</row>
    <row r="409" spans="1:35">
      <c r="A409" s="1"/>
      <c r="C409" s="1"/>
      <c r="D409" s="31"/>
      <c r="E409" s="12"/>
      <c r="F409" s="12"/>
      <c r="G409" s="13"/>
      <c r="H409" s="31"/>
      <c r="I409" s="14"/>
      <c r="J409" s="14"/>
      <c r="K409" s="13"/>
      <c r="L409" s="53"/>
      <c r="M409" s="31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</row>
    <row r="410" spans="1:35">
      <c r="A410" s="1"/>
      <c r="C410" s="1"/>
      <c r="D410" s="31"/>
      <c r="E410" s="12"/>
      <c r="F410" s="12"/>
      <c r="G410" s="13"/>
      <c r="H410" s="31"/>
      <c r="I410" s="14"/>
      <c r="J410" s="14"/>
      <c r="K410" s="13"/>
      <c r="L410" s="53"/>
      <c r="M410" s="31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</row>
    <row r="411" spans="1:35">
      <c r="A411" s="1"/>
      <c r="C411" s="1"/>
      <c r="D411" s="31"/>
      <c r="E411" s="12"/>
      <c r="F411" s="12"/>
      <c r="G411" s="13"/>
      <c r="H411" s="31"/>
      <c r="I411" s="14"/>
      <c r="J411" s="14"/>
      <c r="K411" s="13"/>
      <c r="L411" s="53"/>
      <c r="M411" s="31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</row>
    <row r="412" spans="1:35">
      <c r="A412" s="1"/>
      <c r="C412" s="1"/>
      <c r="D412" s="31"/>
      <c r="E412" s="12"/>
      <c r="F412" s="12"/>
      <c r="G412" s="13"/>
      <c r="H412" s="31"/>
      <c r="I412" s="14"/>
      <c r="J412" s="14"/>
      <c r="K412" s="13"/>
      <c r="L412" s="53"/>
      <c r="M412" s="31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</row>
    <row r="413" spans="1:35">
      <c r="A413" s="1"/>
      <c r="C413" s="1"/>
      <c r="D413" s="31"/>
      <c r="E413" s="12"/>
      <c r="F413" s="12"/>
      <c r="G413" s="13"/>
      <c r="H413" s="31"/>
      <c r="I413" s="14"/>
      <c r="J413" s="14"/>
      <c r="K413" s="13"/>
      <c r="L413" s="53"/>
      <c r="M413" s="31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</row>
    <row r="414" spans="1:35">
      <c r="A414" s="1"/>
      <c r="C414" s="1"/>
      <c r="D414" s="31"/>
      <c r="E414" s="12"/>
      <c r="F414" s="12"/>
      <c r="G414" s="13"/>
      <c r="H414" s="31"/>
      <c r="I414" s="14"/>
      <c r="J414" s="14"/>
      <c r="K414" s="13"/>
      <c r="L414" s="53"/>
      <c r="M414" s="31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</row>
    <row r="415" spans="1:35">
      <c r="A415" s="1"/>
      <c r="C415" s="1"/>
      <c r="D415" s="31"/>
      <c r="E415" s="12"/>
      <c r="F415" s="12"/>
      <c r="G415" s="13"/>
      <c r="H415" s="31"/>
      <c r="I415" s="14"/>
      <c r="J415" s="14"/>
      <c r="K415" s="13"/>
      <c r="L415" s="53"/>
      <c r="M415" s="31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</row>
    <row r="416" spans="1:35">
      <c r="A416" s="1"/>
      <c r="C416" s="1"/>
      <c r="D416" s="31"/>
      <c r="E416" s="12"/>
      <c r="F416" s="12"/>
      <c r="G416" s="13"/>
      <c r="H416" s="31"/>
      <c r="I416" s="14"/>
      <c r="J416" s="14"/>
      <c r="K416" s="13"/>
      <c r="L416" s="53"/>
      <c r="M416" s="31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</row>
    <row r="417" spans="1:35">
      <c r="A417" s="1"/>
      <c r="C417" s="1"/>
      <c r="D417" s="31"/>
      <c r="E417" s="12"/>
      <c r="F417" s="12"/>
      <c r="G417" s="13"/>
      <c r="H417" s="31"/>
      <c r="I417" s="14"/>
      <c r="J417" s="14"/>
      <c r="K417" s="13"/>
      <c r="L417" s="53"/>
      <c r="M417" s="31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</row>
    <row r="418" spans="1:35">
      <c r="A418" s="1"/>
      <c r="C418" s="1"/>
      <c r="D418" s="31"/>
      <c r="E418" s="12"/>
      <c r="F418" s="12"/>
      <c r="G418" s="13"/>
      <c r="H418" s="31"/>
      <c r="I418" s="14"/>
      <c r="J418" s="14"/>
      <c r="K418" s="13"/>
      <c r="L418" s="53"/>
      <c r="M418" s="31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</row>
    <row r="419" spans="1:35">
      <c r="A419" s="1"/>
      <c r="C419" s="1"/>
      <c r="D419" s="31"/>
      <c r="E419" s="12"/>
      <c r="F419" s="12"/>
      <c r="G419" s="13"/>
      <c r="H419" s="31"/>
      <c r="I419" s="14"/>
      <c r="J419" s="14"/>
      <c r="K419" s="13"/>
      <c r="L419" s="53"/>
      <c r="M419" s="31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</row>
    <row r="420" spans="1:35">
      <c r="A420" s="1"/>
      <c r="C420" s="1"/>
      <c r="D420" s="31"/>
      <c r="E420" s="12"/>
      <c r="F420" s="12"/>
      <c r="G420" s="13"/>
      <c r="H420" s="31"/>
      <c r="I420" s="14"/>
      <c r="J420" s="14"/>
      <c r="K420" s="13"/>
      <c r="L420" s="53"/>
      <c r="M420" s="31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</row>
    <row r="421" spans="1:35">
      <c r="A421" s="1"/>
      <c r="C421" s="1"/>
      <c r="D421" s="31"/>
      <c r="E421" s="12"/>
      <c r="F421" s="12"/>
      <c r="G421" s="13"/>
      <c r="H421" s="31"/>
      <c r="I421" s="14"/>
      <c r="J421" s="14"/>
      <c r="K421" s="13"/>
      <c r="L421" s="53"/>
      <c r="M421" s="31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</row>
    <row r="422" spans="1:35">
      <c r="A422" s="1"/>
      <c r="C422" s="1"/>
      <c r="D422" s="31"/>
      <c r="E422" s="12"/>
      <c r="F422" s="12"/>
      <c r="G422" s="13"/>
      <c r="H422" s="31"/>
      <c r="I422" s="14"/>
      <c r="J422" s="14"/>
      <c r="K422" s="13"/>
      <c r="L422" s="53"/>
      <c r="M422" s="31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</row>
    <row r="423" spans="1:35">
      <c r="A423" s="1"/>
      <c r="C423" s="1"/>
      <c r="D423" s="31"/>
      <c r="E423" s="12"/>
      <c r="F423" s="12"/>
      <c r="G423" s="13"/>
      <c r="H423" s="31"/>
      <c r="I423" s="14"/>
      <c r="J423" s="14"/>
      <c r="K423" s="13"/>
      <c r="L423" s="53"/>
      <c r="M423" s="31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</row>
    <row r="424" spans="1:35">
      <c r="A424" s="1"/>
      <c r="C424" s="1"/>
      <c r="D424" s="31"/>
      <c r="E424" s="12"/>
      <c r="F424" s="12"/>
      <c r="G424" s="13"/>
      <c r="H424" s="31"/>
      <c r="I424" s="14"/>
      <c r="J424" s="14"/>
      <c r="K424" s="13"/>
      <c r="L424" s="53"/>
      <c r="M424" s="31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</row>
    <row r="425" spans="1:35">
      <c r="A425" s="1"/>
      <c r="C425" s="1"/>
      <c r="D425" s="31"/>
      <c r="E425" s="12"/>
      <c r="F425" s="12"/>
      <c r="G425" s="13"/>
      <c r="H425" s="31"/>
      <c r="I425" s="14"/>
      <c r="J425" s="14"/>
      <c r="K425" s="13"/>
      <c r="L425" s="53"/>
      <c r="M425" s="31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</row>
    <row r="426" spans="1:35">
      <c r="A426" s="1"/>
      <c r="C426" s="1"/>
      <c r="D426" s="31"/>
      <c r="E426" s="12"/>
      <c r="F426" s="12"/>
      <c r="G426" s="13"/>
      <c r="H426" s="31"/>
      <c r="I426" s="14"/>
      <c r="J426" s="14"/>
      <c r="K426" s="13"/>
      <c r="L426" s="53"/>
      <c r="M426" s="31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</row>
    <row r="427" spans="1:35">
      <c r="A427" s="1"/>
      <c r="C427" s="1"/>
      <c r="D427" s="31"/>
      <c r="E427" s="12"/>
      <c r="F427" s="12"/>
      <c r="G427" s="13"/>
      <c r="H427" s="31"/>
      <c r="I427" s="14"/>
      <c r="J427" s="14"/>
      <c r="K427" s="13"/>
      <c r="L427" s="53"/>
      <c r="M427" s="31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</row>
    <row r="428" spans="1:35">
      <c r="A428" s="1"/>
      <c r="C428" s="1"/>
      <c r="D428" s="31"/>
      <c r="E428" s="12"/>
      <c r="F428" s="12"/>
      <c r="G428" s="13"/>
      <c r="H428" s="31"/>
      <c r="I428" s="14"/>
      <c r="J428" s="14"/>
      <c r="K428" s="13"/>
      <c r="L428" s="53"/>
      <c r="M428" s="31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</row>
    <row r="429" spans="1:35">
      <c r="A429" s="1"/>
      <c r="C429" s="1"/>
      <c r="D429" s="31"/>
      <c r="E429" s="12"/>
      <c r="F429" s="12"/>
      <c r="G429" s="13"/>
      <c r="H429" s="31"/>
      <c r="I429" s="14"/>
      <c r="J429" s="14"/>
      <c r="K429" s="13"/>
      <c r="L429" s="53"/>
      <c r="M429" s="31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</row>
    <row r="430" spans="1:35">
      <c r="A430" s="1"/>
      <c r="C430" s="1"/>
      <c r="D430" s="31"/>
      <c r="E430" s="12"/>
      <c r="F430" s="12"/>
      <c r="G430" s="13"/>
      <c r="H430" s="31"/>
      <c r="I430" s="14"/>
      <c r="J430" s="14"/>
      <c r="K430" s="13"/>
      <c r="L430" s="53"/>
      <c r="M430" s="31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</row>
    <row r="431" spans="1:35">
      <c r="A431" s="1"/>
      <c r="C431" s="1"/>
      <c r="D431" s="31"/>
      <c r="E431" s="12"/>
      <c r="F431" s="12"/>
      <c r="G431" s="13"/>
      <c r="H431" s="31"/>
      <c r="I431" s="14"/>
      <c r="J431" s="14"/>
      <c r="K431" s="13"/>
      <c r="L431" s="53"/>
      <c r="M431" s="31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</row>
    <row r="432" spans="1:35">
      <c r="A432" s="1"/>
      <c r="C432" s="1"/>
      <c r="D432" s="31"/>
      <c r="E432" s="12"/>
      <c r="F432" s="12"/>
      <c r="G432" s="13"/>
      <c r="H432" s="31"/>
      <c r="I432" s="14"/>
      <c r="J432" s="14"/>
      <c r="K432" s="13"/>
      <c r="L432" s="53"/>
      <c r="M432" s="31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</row>
    <row r="433" spans="1:35">
      <c r="A433" s="1"/>
      <c r="C433" s="1"/>
      <c r="D433" s="31"/>
      <c r="E433" s="12"/>
      <c r="F433" s="12"/>
      <c r="G433" s="13"/>
      <c r="H433" s="31"/>
      <c r="I433" s="14"/>
      <c r="J433" s="14"/>
      <c r="K433" s="13"/>
      <c r="L433" s="53"/>
      <c r="M433" s="31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</row>
    <row r="434" spans="1:35">
      <c r="A434" s="1"/>
      <c r="C434" s="1"/>
      <c r="D434" s="31"/>
      <c r="E434" s="12"/>
      <c r="F434" s="12"/>
      <c r="G434" s="13"/>
      <c r="H434" s="31"/>
      <c r="I434" s="14"/>
      <c r="J434" s="14"/>
      <c r="K434" s="13"/>
      <c r="L434" s="53"/>
      <c r="M434" s="31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</row>
    <row r="435" spans="1:35">
      <c r="A435" s="1"/>
      <c r="C435" s="1"/>
      <c r="D435" s="31"/>
      <c r="E435" s="12"/>
      <c r="F435" s="12"/>
      <c r="G435" s="13"/>
      <c r="H435" s="31"/>
      <c r="I435" s="14"/>
      <c r="J435" s="14"/>
      <c r="K435" s="13"/>
      <c r="L435" s="53"/>
      <c r="M435" s="31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</row>
    <row r="436" spans="1:35">
      <c r="A436" s="1"/>
      <c r="C436" s="1"/>
      <c r="D436" s="31"/>
      <c r="E436" s="12"/>
      <c r="F436" s="12"/>
      <c r="G436" s="13"/>
      <c r="H436" s="31"/>
      <c r="I436" s="14"/>
      <c r="J436" s="14"/>
      <c r="K436" s="13"/>
      <c r="L436" s="53"/>
      <c r="M436" s="31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</row>
    <row r="437" spans="1:35">
      <c r="A437" s="1"/>
      <c r="C437" s="1"/>
      <c r="D437" s="31"/>
      <c r="E437" s="12"/>
      <c r="F437" s="12"/>
      <c r="G437" s="13"/>
      <c r="H437" s="31"/>
      <c r="I437" s="14"/>
      <c r="J437" s="14"/>
      <c r="K437" s="13"/>
      <c r="L437" s="53"/>
      <c r="M437" s="31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</row>
    <row r="438" spans="1:35">
      <c r="A438" s="1"/>
      <c r="C438" s="1"/>
      <c r="D438" s="31"/>
      <c r="E438" s="12"/>
      <c r="F438" s="12"/>
      <c r="G438" s="13"/>
      <c r="H438" s="31"/>
      <c r="I438" s="14"/>
      <c r="J438" s="14"/>
      <c r="K438" s="13"/>
      <c r="L438" s="53"/>
      <c r="M438" s="31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</row>
    <row r="439" spans="1:35">
      <c r="A439" s="1"/>
      <c r="C439" s="1"/>
      <c r="D439" s="31"/>
      <c r="E439" s="12"/>
      <c r="F439" s="12"/>
      <c r="G439" s="13"/>
      <c r="H439" s="31"/>
      <c r="I439" s="14"/>
      <c r="J439" s="14"/>
      <c r="K439" s="13"/>
      <c r="L439" s="53"/>
      <c r="M439" s="31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</row>
    <row r="440" spans="1:35">
      <c r="A440" s="1"/>
      <c r="C440" s="1"/>
      <c r="D440" s="31"/>
      <c r="E440" s="12"/>
      <c r="F440" s="12"/>
      <c r="G440" s="13"/>
      <c r="H440" s="31"/>
      <c r="I440" s="14"/>
      <c r="J440" s="14"/>
      <c r="K440" s="13"/>
      <c r="L440" s="53"/>
      <c r="M440" s="31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</row>
    <row r="441" spans="1:35">
      <c r="A441" s="1"/>
      <c r="C441" s="1"/>
      <c r="D441" s="31"/>
      <c r="E441" s="12"/>
      <c r="F441" s="12"/>
      <c r="G441" s="13"/>
      <c r="H441" s="31"/>
      <c r="I441" s="14"/>
      <c r="J441" s="14"/>
      <c r="K441" s="13"/>
      <c r="L441" s="53"/>
      <c r="M441" s="31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</row>
    <row r="442" spans="1:35">
      <c r="A442" s="1"/>
      <c r="C442" s="1"/>
      <c r="D442" s="31"/>
      <c r="E442" s="12"/>
      <c r="F442" s="12"/>
      <c r="G442" s="13"/>
      <c r="H442" s="31"/>
      <c r="I442" s="14"/>
      <c r="J442" s="14"/>
      <c r="K442" s="13"/>
      <c r="L442" s="53"/>
      <c r="M442" s="31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</row>
    <row r="443" spans="1:35">
      <c r="A443" s="1"/>
      <c r="C443" s="1"/>
      <c r="D443" s="31"/>
      <c r="E443" s="12"/>
      <c r="F443" s="12"/>
      <c r="G443" s="13"/>
      <c r="H443" s="31"/>
      <c r="I443" s="14"/>
      <c r="J443" s="14"/>
      <c r="K443" s="13"/>
      <c r="L443" s="53"/>
      <c r="M443" s="31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</row>
    <row r="444" spans="1:35">
      <c r="A444" s="1"/>
      <c r="C444" s="1"/>
      <c r="D444" s="31"/>
      <c r="E444" s="12"/>
      <c r="F444" s="12"/>
      <c r="G444" s="13"/>
      <c r="H444" s="31"/>
      <c r="I444" s="14"/>
      <c r="J444" s="14"/>
      <c r="K444" s="13"/>
      <c r="L444" s="53"/>
      <c r="M444" s="31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</row>
    <row r="445" spans="1:35">
      <c r="A445" s="1"/>
      <c r="C445" s="1"/>
      <c r="D445" s="31"/>
      <c r="E445" s="12"/>
      <c r="F445" s="12"/>
      <c r="G445" s="13"/>
      <c r="H445" s="31"/>
      <c r="I445" s="14"/>
      <c r="J445" s="14"/>
      <c r="K445" s="13"/>
      <c r="L445" s="53"/>
      <c r="M445" s="31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</row>
    <row r="446" spans="1:35">
      <c r="A446" s="1"/>
      <c r="C446" s="1"/>
      <c r="D446" s="31"/>
      <c r="E446" s="12"/>
      <c r="F446" s="12"/>
      <c r="G446" s="13"/>
      <c r="H446" s="31"/>
      <c r="I446" s="14"/>
      <c r="J446" s="14"/>
      <c r="K446" s="13"/>
      <c r="L446" s="53"/>
      <c r="M446" s="31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</row>
    <row r="447" spans="1:35">
      <c r="A447" s="1"/>
      <c r="C447" s="1"/>
      <c r="D447" s="31"/>
      <c r="E447" s="12"/>
      <c r="F447" s="12"/>
      <c r="G447" s="13"/>
      <c r="H447" s="31"/>
      <c r="I447" s="14"/>
      <c r="J447" s="14"/>
      <c r="K447" s="13"/>
      <c r="L447" s="53"/>
      <c r="M447" s="31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</row>
    <row r="448" spans="1:35">
      <c r="A448" s="1"/>
      <c r="C448" s="1"/>
      <c r="D448" s="31"/>
      <c r="E448" s="12"/>
      <c r="F448" s="12"/>
      <c r="G448" s="13"/>
      <c r="H448" s="31"/>
      <c r="I448" s="14"/>
      <c r="J448" s="14"/>
      <c r="K448" s="13"/>
      <c r="L448" s="53"/>
      <c r="M448" s="31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</row>
    <row r="449" spans="1:35">
      <c r="A449" s="1"/>
      <c r="C449" s="1"/>
      <c r="D449" s="31"/>
      <c r="E449" s="12"/>
      <c r="F449" s="12"/>
      <c r="G449" s="13"/>
      <c r="H449" s="31"/>
      <c r="I449" s="14"/>
      <c r="J449" s="14"/>
      <c r="K449" s="13"/>
      <c r="L449" s="53"/>
      <c r="M449" s="31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</row>
    <row r="450" spans="1:35">
      <c r="A450" s="1"/>
      <c r="C450" s="1"/>
      <c r="D450" s="31"/>
      <c r="E450" s="12"/>
      <c r="F450" s="12"/>
      <c r="G450" s="13"/>
      <c r="H450" s="31"/>
      <c r="I450" s="14"/>
      <c r="J450" s="14"/>
      <c r="K450" s="13"/>
      <c r="L450" s="53"/>
      <c r="M450" s="31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</row>
    <row r="451" spans="1:35">
      <c r="A451" s="1"/>
      <c r="C451" s="1"/>
      <c r="D451" s="31"/>
      <c r="E451" s="12"/>
      <c r="F451" s="12"/>
      <c r="G451" s="13"/>
      <c r="H451" s="31"/>
      <c r="I451" s="14"/>
      <c r="J451" s="14"/>
      <c r="K451" s="13"/>
      <c r="L451" s="53"/>
      <c r="M451" s="31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</row>
    <row r="452" spans="1:35">
      <c r="A452" s="1"/>
      <c r="C452" s="1"/>
      <c r="D452" s="31"/>
      <c r="E452" s="12"/>
      <c r="F452" s="12"/>
      <c r="G452" s="13"/>
      <c r="H452" s="31"/>
      <c r="I452" s="14"/>
      <c r="J452" s="14"/>
      <c r="K452" s="13"/>
      <c r="L452" s="53"/>
      <c r="M452" s="31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</row>
    <row r="453" spans="1:35">
      <c r="A453" s="1"/>
      <c r="C453" s="1"/>
      <c r="D453" s="31"/>
      <c r="E453" s="12"/>
      <c r="F453" s="12"/>
      <c r="G453" s="13"/>
      <c r="H453" s="31"/>
      <c r="I453" s="14"/>
      <c r="J453" s="14"/>
      <c r="K453" s="13"/>
      <c r="L453" s="53"/>
      <c r="M453" s="31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</row>
    <row r="454" spans="1:35">
      <c r="A454" s="1"/>
      <c r="C454" s="1"/>
      <c r="D454" s="31"/>
      <c r="E454" s="12"/>
      <c r="F454" s="12"/>
      <c r="G454" s="13"/>
      <c r="H454" s="31"/>
      <c r="I454" s="14"/>
      <c r="J454" s="14"/>
      <c r="K454" s="13"/>
      <c r="L454" s="53"/>
      <c r="M454" s="31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</row>
    <row r="455" spans="1:35">
      <c r="A455" s="1"/>
      <c r="C455" s="1"/>
      <c r="D455" s="31"/>
      <c r="E455" s="12"/>
      <c r="F455" s="12"/>
      <c r="G455" s="13"/>
      <c r="H455" s="31"/>
      <c r="I455" s="14"/>
      <c r="J455" s="14"/>
      <c r="K455" s="13"/>
      <c r="L455" s="53"/>
      <c r="M455" s="31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</row>
    <row r="456" spans="1:35">
      <c r="A456" s="1"/>
      <c r="C456" s="1"/>
      <c r="D456" s="31"/>
      <c r="E456" s="12"/>
      <c r="F456" s="12"/>
      <c r="G456" s="13"/>
      <c r="H456" s="31"/>
      <c r="I456" s="14"/>
      <c r="J456" s="14"/>
      <c r="K456" s="13"/>
      <c r="L456" s="53"/>
      <c r="M456" s="31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</row>
    <row r="457" spans="1:35">
      <c r="A457" s="1"/>
      <c r="C457" s="1"/>
      <c r="D457" s="31"/>
      <c r="E457" s="12"/>
      <c r="F457" s="12"/>
      <c r="G457" s="13"/>
      <c r="H457" s="31"/>
      <c r="I457" s="14"/>
      <c r="J457" s="14"/>
      <c r="K457" s="13"/>
      <c r="L457" s="53"/>
      <c r="M457" s="31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</row>
    <row r="458" spans="1:35">
      <c r="A458" s="1"/>
      <c r="C458" s="1"/>
      <c r="D458" s="31"/>
      <c r="E458" s="12"/>
      <c r="F458" s="12"/>
      <c r="G458" s="13"/>
      <c r="H458" s="31"/>
      <c r="I458" s="14"/>
      <c r="J458" s="14"/>
      <c r="K458" s="13"/>
      <c r="L458" s="53"/>
      <c r="M458" s="31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</row>
    <row r="459" spans="1:35">
      <c r="A459" s="1"/>
      <c r="C459" s="1"/>
      <c r="D459" s="31"/>
      <c r="E459" s="12"/>
      <c r="F459" s="12"/>
      <c r="G459" s="13"/>
      <c r="H459" s="31"/>
      <c r="I459" s="14"/>
      <c r="J459" s="14"/>
      <c r="K459" s="13"/>
      <c r="L459" s="53"/>
      <c r="M459" s="31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</row>
    <row r="460" spans="1:35">
      <c r="A460" s="1"/>
      <c r="C460" s="1"/>
      <c r="D460" s="31"/>
      <c r="E460" s="12"/>
      <c r="F460" s="12"/>
      <c r="G460" s="13"/>
      <c r="H460" s="31"/>
      <c r="I460" s="14"/>
      <c r="J460" s="14"/>
      <c r="K460" s="13"/>
      <c r="L460" s="53"/>
      <c r="M460" s="31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</row>
    <row r="461" spans="1:35">
      <c r="A461" s="1"/>
      <c r="C461" s="1"/>
      <c r="D461" s="31"/>
      <c r="E461" s="12"/>
      <c r="F461" s="12"/>
      <c r="G461" s="13"/>
      <c r="H461" s="31"/>
      <c r="I461" s="14"/>
      <c r="J461" s="14"/>
      <c r="K461" s="13"/>
      <c r="L461" s="53"/>
      <c r="M461" s="31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</row>
    <row r="462" spans="1:35">
      <c r="A462" s="1"/>
      <c r="C462" s="1"/>
      <c r="D462" s="31"/>
      <c r="E462" s="12"/>
      <c r="F462" s="12"/>
      <c r="G462" s="13"/>
      <c r="H462" s="31"/>
      <c r="I462" s="14"/>
      <c r="J462" s="14"/>
      <c r="K462" s="13"/>
      <c r="L462" s="53"/>
      <c r="M462" s="31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</row>
    <row r="463" spans="1:35">
      <c r="A463" s="1"/>
      <c r="C463" s="1"/>
      <c r="D463" s="31"/>
      <c r="E463" s="12"/>
      <c r="F463" s="12"/>
      <c r="G463" s="13"/>
      <c r="H463" s="31"/>
      <c r="I463" s="14"/>
      <c r="J463" s="14"/>
      <c r="K463" s="13"/>
      <c r="L463" s="53"/>
      <c r="M463" s="31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</row>
    <row r="464" spans="1:35">
      <c r="A464" s="1"/>
      <c r="C464" s="1"/>
      <c r="D464" s="31"/>
      <c r="E464" s="12"/>
      <c r="F464" s="12"/>
      <c r="G464" s="13"/>
      <c r="H464" s="31"/>
      <c r="I464" s="14"/>
      <c r="J464" s="14"/>
      <c r="K464" s="13"/>
      <c r="L464" s="53"/>
      <c r="M464" s="31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</row>
    <row r="465" spans="1:35">
      <c r="A465" s="1"/>
      <c r="C465" s="1"/>
      <c r="D465" s="31"/>
      <c r="E465" s="12"/>
      <c r="F465" s="12"/>
      <c r="G465" s="13"/>
      <c r="H465" s="31"/>
      <c r="I465" s="14"/>
      <c r="J465" s="14"/>
      <c r="K465" s="13"/>
      <c r="L465" s="53"/>
      <c r="M465" s="31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</row>
    <row r="466" spans="1:35">
      <c r="A466" s="1"/>
      <c r="C466" s="1"/>
      <c r="D466" s="31"/>
      <c r="E466" s="12"/>
      <c r="F466" s="12"/>
      <c r="G466" s="13"/>
      <c r="H466" s="31"/>
      <c r="I466" s="14"/>
      <c r="J466" s="14"/>
      <c r="K466" s="13"/>
      <c r="L466" s="53"/>
      <c r="M466" s="31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</row>
    <row r="467" spans="1:35">
      <c r="A467" s="1"/>
      <c r="C467" s="1"/>
      <c r="D467" s="31"/>
      <c r="E467" s="12"/>
      <c r="F467" s="12"/>
      <c r="G467" s="13"/>
      <c r="H467" s="31"/>
      <c r="I467" s="14"/>
      <c r="J467" s="14"/>
      <c r="K467" s="13"/>
      <c r="L467" s="53"/>
      <c r="M467" s="31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</row>
    <row r="468" spans="1:35">
      <c r="A468" s="1"/>
      <c r="C468" s="1"/>
      <c r="D468" s="31"/>
      <c r="E468" s="12"/>
      <c r="F468" s="12"/>
      <c r="G468" s="13"/>
      <c r="H468" s="31"/>
      <c r="I468" s="14"/>
      <c r="J468" s="14"/>
      <c r="K468" s="13"/>
      <c r="L468" s="53"/>
      <c r="M468" s="31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</row>
    <row r="469" spans="1:35">
      <c r="A469" s="1"/>
      <c r="C469" s="1"/>
      <c r="D469" s="31"/>
      <c r="E469" s="12"/>
      <c r="F469" s="12"/>
      <c r="G469" s="13"/>
      <c r="H469" s="31"/>
      <c r="I469" s="14"/>
      <c r="J469" s="14"/>
      <c r="K469" s="13"/>
      <c r="L469" s="53"/>
      <c r="M469" s="31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</row>
    <row r="470" spans="1:35">
      <c r="A470" s="1"/>
      <c r="C470" s="1"/>
      <c r="D470" s="31"/>
      <c r="E470" s="12"/>
      <c r="F470" s="12"/>
      <c r="G470" s="13"/>
      <c r="H470" s="31"/>
      <c r="I470" s="14"/>
      <c r="J470" s="14"/>
      <c r="K470" s="13"/>
      <c r="L470" s="53"/>
      <c r="M470" s="31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</row>
    <row r="471" spans="1:35">
      <c r="A471" s="1"/>
      <c r="C471" s="1"/>
      <c r="D471" s="31"/>
      <c r="E471" s="12"/>
      <c r="F471" s="12"/>
      <c r="G471" s="13"/>
      <c r="H471" s="31"/>
      <c r="I471" s="14"/>
      <c r="J471" s="14"/>
      <c r="K471" s="13"/>
      <c r="L471" s="53"/>
      <c r="M471" s="31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</row>
    <row r="472" spans="1:35">
      <c r="A472" s="1"/>
      <c r="C472" s="1"/>
      <c r="D472" s="31"/>
      <c r="E472" s="12"/>
      <c r="F472" s="12"/>
      <c r="G472" s="13"/>
      <c r="H472" s="31"/>
      <c r="I472" s="14"/>
      <c r="J472" s="14"/>
      <c r="K472" s="13"/>
      <c r="L472" s="53"/>
      <c r="M472" s="31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</row>
    <row r="473" spans="1:35">
      <c r="A473" s="1"/>
      <c r="C473" s="1"/>
      <c r="D473" s="31"/>
      <c r="E473" s="12"/>
      <c r="F473" s="12"/>
      <c r="G473" s="13"/>
      <c r="H473" s="31"/>
      <c r="I473" s="14"/>
      <c r="J473" s="14"/>
      <c r="K473" s="13"/>
      <c r="L473" s="53"/>
      <c r="M473" s="31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</row>
    <row r="474" spans="1:35">
      <c r="A474" s="1"/>
      <c r="C474" s="1"/>
      <c r="D474" s="31"/>
      <c r="E474" s="12"/>
      <c r="F474" s="12"/>
      <c r="G474" s="13"/>
      <c r="H474" s="31"/>
      <c r="I474" s="14"/>
      <c r="J474" s="14"/>
      <c r="K474" s="13"/>
      <c r="L474" s="53"/>
      <c r="M474" s="31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</row>
    <row r="475" spans="1:35">
      <c r="A475" s="1"/>
      <c r="C475" s="1"/>
      <c r="D475" s="31"/>
      <c r="E475" s="12"/>
      <c r="F475" s="12"/>
      <c r="G475" s="13"/>
      <c r="H475" s="31"/>
      <c r="I475" s="14"/>
      <c r="J475" s="14"/>
      <c r="K475" s="13"/>
      <c r="L475" s="53"/>
      <c r="M475" s="31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</row>
    <row r="476" spans="1:35">
      <c r="A476" s="1"/>
      <c r="C476" s="1"/>
      <c r="D476" s="31"/>
      <c r="E476" s="12"/>
      <c r="F476" s="12"/>
      <c r="G476" s="13"/>
      <c r="H476" s="31"/>
      <c r="I476" s="14"/>
      <c r="J476" s="14"/>
      <c r="K476" s="13"/>
      <c r="L476" s="53"/>
      <c r="M476" s="31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</row>
    <row r="477" spans="1:35">
      <c r="A477" s="1"/>
      <c r="C477" s="1"/>
      <c r="D477" s="31"/>
      <c r="E477" s="12"/>
      <c r="F477" s="12"/>
      <c r="G477" s="13"/>
      <c r="H477" s="31"/>
      <c r="I477" s="14"/>
      <c r="J477" s="14"/>
      <c r="K477" s="13"/>
      <c r="L477" s="53"/>
      <c r="M477" s="31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</row>
    <row r="478" spans="1:35">
      <c r="A478" s="1"/>
      <c r="C478" s="1"/>
      <c r="D478" s="31"/>
      <c r="E478" s="12"/>
      <c r="F478" s="12"/>
      <c r="G478" s="13"/>
      <c r="H478" s="31"/>
      <c r="I478" s="14"/>
      <c r="J478" s="14"/>
      <c r="K478" s="13"/>
      <c r="L478" s="53"/>
      <c r="M478" s="31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</row>
    <row r="479" spans="1:35">
      <c r="A479" s="1"/>
      <c r="C479" s="1"/>
      <c r="D479" s="31"/>
      <c r="E479" s="12"/>
      <c r="F479" s="12"/>
      <c r="G479" s="13"/>
      <c r="H479" s="31"/>
      <c r="I479" s="14"/>
      <c r="J479" s="14"/>
      <c r="K479" s="13"/>
      <c r="L479" s="53"/>
      <c r="M479" s="31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</row>
    <row r="480" spans="1:35">
      <c r="A480" s="1"/>
      <c r="C480" s="1"/>
      <c r="D480" s="31"/>
      <c r="E480" s="12"/>
      <c r="F480" s="12"/>
      <c r="G480" s="13"/>
      <c r="H480" s="31"/>
      <c r="I480" s="14"/>
      <c r="J480" s="14"/>
      <c r="K480" s="13"/>
      <c r="L480" s="53"/>
      <c r="M480" s="31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</row>
    <row r="481" spans="1:35">
      <c r="A481" s="1"/>
      <c r="C481" s="1"/>
      <c r="D481" s="31"/>
      <c r="E481" s="12"/>
      <c r="F481" s="12"/>
      <c r="G481" s="13"/>
      <c r="H481" s="31"/>
      <c r="I481" s="14"/>
      <c r="J481" s="14"/>
      <c r="K481" s="13"/>
      <c r="L481" s="53"/>
      <c r="M481" s="31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</row>
    <row r="482" spans="1:35">
      <c r="A482" s="1"/>
      <c r="C482" s="1"/>
      <c r="D482" s="31"/>
      <c r="E482" s="12"/>
      <c r="F482" s="12"/>
      <c r="G482" s="13"/>
      <c r="H482" s="31"/>
      <c r="I482" s="14"/>
      <c r="J482" s="14"/>
      <c r="K482" s="13"/>
      <c r="L482" s="53"/>
      <c r="M482" s="31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</row>
    <row r="483" spans="1:35">
      <c r="A483" s="1"/>
      <c r="C483" s="1"/>
      <c r="D483" s="31"/>
      <c r="E483" s="12"/>
      <c r="F483" s="12"/>
      <c r="G483" s="13"/>
      <c r="H483" s="31"/>
      <c r="I483" s="14"/>
      <c r="J483" s="14"/>
      <c r="K483" s="13"/>
      <c r="L483" s="53"/>
      <c r="M483" s="31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</row>
    <row r="484" spans="1:35">
      <c r="A484" s="1"/>
      <c r="C484" s="1"/>
      <c r="D484" s="31"/>
      <c r="E484" s="12"/>
      <c r="F484" s="12"/>
      <c r="G484" s="13"/>
      <c r="H484" s="31"/>
      <c r="I484" s="14"/>
      <c r="J484" s="14"/>
      <c r="K484" s="13"/>
      <c r="L484" s="53"/>
      <c r="M484" s="31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</row>
    <row r="485" spans="1:35">
      <c r="A485" s="1"/>
      <c r="C485" s="1"/>
      <c r="D485" s="31"/>
      <c r="E485" s="12"/>
      <c r="F485" s="12"/>
      <c r="G485" s="13"/>
      <c r="H485" s="31"/>
      <c r="I485" s="14"/>
      <c r="J485" s="14"/>
      <c r="K485" s="13"/>
      <c r="L485" s="53"/>
      <c r="M485" s="31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</row>
    <row r="486" spans="1:35">
      <c r="A486" s="1"/>
      <c r="C486" s="1"/>
      <c r="D486" s="31"/>
      <c r="E486" s="12"/>
      <c r="F486" s="12"/>
      <c r="G486" s="13"/>
      <c r="H486" s="31"/>
      <c r="I486" s="14"/>
      <c r="J486" s="14"/>
      <c r="K486" s="13"/>
      <c r="L486" s="53"/>
      <c r="M486" s="31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</row>
    <row r="487" spans="1:35">
      <c r="A487" s="1"/>
      <c r="C487" s="1"/>
      <c r="D487" s="31"/>
      <c r="E487" s="12"/>
      <c r="F487" s="12"/>
      <c r="G487" s="13"/>
      <c r="H487" s="31"/>
      <c r="I487" s="14"/>
      <c r="J487" s="14"/>
      <c r="K487" s="13"/>
      <c r="L487" s="53"/>
      <c r="M487" s="31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</row>
    <row r="488" spans="1:35">
      <c r="A488" s="1"/>
      <c r="C488" s="1"/>
      <c r="D488" s="31"/>
      <c r="E488" s="12"/>
      <c r="F488" s="12"/>
      <c r="G488" s="13"/>
      <c r="H488" s="31"/>
      <c r="I488" s="14"/>
      <c r="J488" s="14"/>
      <c r="K488" s="13"/>
      <c r="L488" s="53"/>
      <c r="M488" s="31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</row>
    <row r="489" spans="1:35">
      <c r="A489" s="1"/>
      <c r="C489" s="1"/>
      <c r="D489" s="31"/>
      <c r="E489" s="12"/>
      <c r="F489" s="12"/>
      <c r="G489" s="13"/>
      <c r="H489" s="31"/>
      <c r="I489" s="14"/>
      <c r="J489" s="14"/>
      <c r="K489" s="13"/>
      <c r="L489" s="53"/>
      <c r="M489" s="31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</row>
    <row r="490" spans="1:35">
      <c r="A490" s="1"/>
      <c r="C490" s="1"/>
      <c r="D490" s="31"/>
      <c r="E490" s="12"/>
      <c r="F490" s="12"/>
      <c r="G490" s="13"/>
      <c r="H490" s="31"/>
      <c r="I490" s="14"/>
      <c r="J490" s="14"/>
      <c r="K490" s="13"/>
      <c r="L490" s="53"/>
      <c r="M490" s="31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</row>
    <row r="491" spans="1:35">
      <c r="A491" s="1"/>
      <c r="C491" s="1"/>
      <c r="D491" s="31"/>
      <c r="E491" s="12"/>
      <c r="F491" s="12"/>
      <c r="G491" s="13"/>
      <c r="H491" s="31"/>
      <c r="I491" s="14"/>
      <c r="J491" s="14"/>
      <c r="K491" s="13"/>
      <c r="L491" s="53"/>
      <c r="M491" s="31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</row>
    <row r="492" spans="1:35">
      <c r="A492" s="1"/>
      <c r="C492" s="1"/>
      <c r="D492" s="31"/>
      <c r="E492" s="12"/>
      <c r="F492" s="12"/>
      <c r="G492" s="13"/>
      <c r="H492" s="31"/>
      <c r="I492" s="14"/>
      <c r="J492" s="14"/>
      <c r="K492" s="13"/>
      <c r="L492" s="53"/>
      <c r="M492" s="31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</row>
    <row r="493" spans="1:35">
      <c r="A493" s="1"/>
      <c r="C493" s="1"/>
      <c r="D493" s="31"/>
      <c r="E493" s="12"/>
      <c r="F493" s="12"/>
      <c r="G493" s="13"/>
      <c r="H493" s="31"/>
      <c r="I493" s="14"/>
      <c r="J493" s="14"/>
      <c r="K493" s="13"/>
      <c r="L493" s="53"/>
      <c r="M493" s="31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</row>
    <row r="494" spans="1:35">
      <c r="A494" s="1"/>
      <c r="C494" s="1"/>
      <c r="D494" s="31"/>
      <c r="E494" s="12"/>
      <c r="F494" s="12"/>
      <c r="G494" s="13"/>
      <c r="H494" s="31"/>
      <c r="I494" s="14"/>
      <c r="J494" s="14"/>
      <c r="K494" s="13"/>
      <c r="L494" s="53"/>
      <c r="M494" s="31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</row>
    <row r="495" spans="1:35">
      <c r="A495" s="1"/>
      <c r="C495" s="1"/>
      <c r="D495" s="31"/>
      <c r="E495" s="12"/>
      <c r="F495" s="12"/>
      <c r="G495" s="13"/>
      <c r="H495" s="31"/>
      <c r="I495" s="14"/>
      <c r="J495" s="14"/>
      <c r="K495" s="13"/>
      <c r="L495" s="53"/>
      <c r="M495" s="31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</row>
    <row r="496" spans="1:35">
      <c r="A496" s="1"/>
      <c r="C496" s="1"/>
      <c r="D496" s="31"/>
      <c r="E496" s="12"/>
      <c r="F496" s="12"/>
      <c r="G496" s="13"/>
      <c r="H496" s="31"/>
      <c r="I496" s="14"/>
      <c r="J496" s="14"/>
      <c r="K496" s="13"/>
      <c r="L496" s="53"/>
      <c r="M496" s="31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</row>
    <row r="497" spans="1:35">
      <c r="A497" s="1"/>
      <c r="C497" s="1"/>
      <c r="D497" s="31"/>
      <c r="E497" s="12"/>
      <c r="F497" s="12"/>
      <c r="G497" s="13"/>
      <c r="H497" s="31"/>
      <c r="I497" s="14"/>
      <c r="J497" s="14"/>
      <c r="K497" s="13"/>
      <c r="L497" s="53"/>
      <c r="M497" s="31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</row>
    <row r="498" spans="1:35">
      <c r="A498" s="1"/>
      <c r="C498" s="1"/>
      <c r="D498" s="31"/>
      <c r="E498" s="12"/>
      <c r="F498" s="12"/>
      <c r="G498" s="13"/>
      <c r="H498" s="31"/>
      <c r="I498" s="14"/>
      <c r="J498" s="14"/>
      <c r="K498" s="13"/>
      <c r="L498" s="53"/>
      <c r="M498" s="31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</row>
    <row r="499" spans="1:35">
      <c r="A499" s="1"/>
      <c r="C499" s="1"/>
      <c r="D499" s="31"/>
      <c r="E499" s="12"/>
      <c r="F499" s="12"/>
      <c r="G499" s="13"/>
      <c r="H499" s="31"/>
      <c r="I499" s="14"/>
      <c r="J499" s="14"/>
      <c r="K499" s="13"/>
      <c r="L499" s="53"/>
      <c r="M499" s="31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</row>
    <row r="500" spans="1:35">
      <c r="A500" s="1"/>
      <c r="C500" s="1"/>
      <c r="D500" s="31"/>
      <c r="E500" s="12"/>
      <c r="F500" s="12"/>
      <c r="G500" s="13"/>
      <c r="H500" s="31"/>
      <c r="I500" s="14"/>
      <c r="J500" s="14"/>
      <c r="K500" s="13"/>
      <c r="L500" s="53"/>
      <c r="M500" s="31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</row>
    <row r="501" spans="1:35">
      <c r="A501" s="1"/>
      <c r="C501" s="1"/>
      <c r="D501" s="31"/>
      <c r="E501" s="12"/>
      <c r="F501" s="12"/>
      <c r="G501" s="13"/>
      <c r="H501" s="31"/>
      <c r="I501" s="14"/>
      <c r="J501" s="14"/>
      <c r="K501" s="13"/>
      <c r="L501" s="53"/>
      <c r="M501" s="31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</row>
    <row r="502" spans="1:35">
      <c r="A502" s="1"/>
      <c r="C502" s="1"/>
      <c r="D502" s="31"/>
      <c r="E502" s="12"/>
      <c r="F502" s="12"/>
      <c r="G502" s="13"/>
      <c r="H502" s="31"/>
      <c r="I502" s="14"/>
      <c r="J502" s="14"/>
      <c r="K502" s="13"/>
      <c r="L502" s="53"/>
      <c r="M502" s="31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</row>
    <row r="503" spans="1:35">
      <c r="A503" s="1"/>
      <c r="C503" s="1"/>
      <c r="D503" s="31"/>
      <c r="E503" s="12"/>
      <c r="F503" s="12"/>
      <c r="G503" s="13"/>
      <c r="H503" s="31"/>
      <c r="I503" s="14"/>
      <c r="J503" s="14"/>
      <c r="K503" s="13"/>
      <c r="L503" s="53"/>
      <c r="M503" s="31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</row>
    <row r="504" spans="1:35">
      <c r="A504" s="1"/>
      <c r="C504" s="1"/>
      <c r="D504" s="31"/>
      <c r="E504" s="12"/>
      <c r="F504" s="12"/>
      <c r="G504" s="13"/>
      <c r="H504" s="31"/>
      <c r="I504" s="14"/>
      <c r="J504" s="14"/>
      <c r="K504" s="13"/>
      <c r="L504" s="53"/>
      <c r="M504" s="31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</row>
    <row r="505" spans="1:35">
      <c r="A505" s="1"/>
      <c r="C505" s="1"/>
      <c r="D505" s="31"/>
      <c r="E505" s="12"/>
      <c r="F505" s="12"/>
      <c r="G505" s="13"/>
      <c r="H505" s="31"/>
      <c r="I505" s="14"/>
      <c r="J505" s="14"/>
      <c r="K505" s="13"/>
      <c r="L505" s="53"/>
      <c r="M505" s="31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</row>
    <row r="506" spans="1:35">
      <c r="A506" s="1"/>
      <c r="C506" s="1"/>
      <c r="D506" s="31"/>
      <c r="E506" s="12"/>
      <c r="F506" s="12"/>
      <c r="G506" s="13"/>
      <c r="H506" s="31"/>
      <c r="I506" s="14"/>
      <c r="J506" s="14"/>
      <c r="K506" s="13"/>
      <c r="L506" s="53"/>
      <c r="M506" s="31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</row>
    <row r="507" spans="1:35">
      <c r="A507" s="1"/>
      <c r="C507" s="1"/>
      <c r="D507" s="31"/>
      <c r="E507" s="12"/>
      <c r="F507" s="12"/>
      <c r="G507" s="13"/>
      <c r="H507" s="31"/>
      <c r="I507" s="14"/>
      <c r="J507" s="14"/>
      <c r="K507" s="13"/>
      <c r="L507" s="53"/>
      <c r="M507" s="31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</row>
    <row r="508" spans="1:35">
      <c r="A508" s="1"/>
      <c r="C508" s="1"/>
      <c r="D508" s="31"/>
      <c r="E508" s="12"/>
      <c r="F508" s="12"/>
      <c r="G508" s="13"/>
      <c r="H508" s="31"/>
      <c r="I508" s="14"/>
      <c r="J508" s="14"/>
      <c r="K508" s="13"/>
      <c r="L508" s="53"/>
      <c r="M508" s="31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</row>
    <row r="509" spans="1:35">
      <c r="A509" s="1"/>
      <c r="C509" s="1"/>
      <c r="D509" s="31"/>
      <c r="E509" s="12"/>
      <c r="F509" s="12"/>
      <c r="G509" s="13"/>
      <c r="H509" s="31"/>
      <c r="I509" s="14"/>
      <c r="J509" s="14"/>
      <c r="K509" s="13"/>
      <c r="L509" s="53"/>
      <c r="M509" s="31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</row>
    <row r="510" spans="1:35">
      <c r="A510" s="1"/>
      <c r="C510" s="1"/>
      <c r="D510" s="31"/>
      <c r="E510" s="12"/>
      <c r="F510" s="12"/>
      <c r="G510" s="13"/>
      <c r="H510" s="31"/>
      <c r="I510" s="14"/>
      <c r="J510" s="14"/>
      <c r="K510" s="13"/>
      <c r="L510" s="53"/>
      <c r="M510" s="31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</row>
    <row r="511" spans="1:35">
      <c r="A511" s="1"/>
      <c r="C511" s="1"/>
      <c r="D511" s="31"/>
      <c r="E511" s="12"/>
      <c r="F511" s="12"/>
      <c r="G511" s="13"/>
      <c r="H511" s="31"/>
      <c r="I511" s="14"/>
      <c r="J511" s="14"/>
      <c r="K511" s="13"/>
      <c r="L511" s="53"/>
      <c r="M511" s="31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</row>
    <row r="512" spans="1:35">
      <c r="A512" s="1"/>
      <c r="C512" s="1"/>
      <c r="D512" s="31"/>
      <c r="E512" s="12"/>
      <c r="F512" s="12"/>
      <c r="G512" s="13"/>
      <c r="H512" s="31"/>
      <c r="I512" s="14"/>
      <c r="J512" s="14"/>
      <c r="K512" s="13"/>
      <c r="L512" s="53"/>
      <c r="M512" s="31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</row>
    <row r="513" spans="1:35">
      <c r="A513" s="1"/>
      <c r="C513" s="1"/>
      <c r="D513" s="31"/>
      <c r="E513" s="12"/>
      <c r="F513" s="12"/>
      <c r="G513" s="13"/>
      <c r="H513" s="31"/>
      <c r="I513" s="14"/>
      <c r="J513" s="14"/>
      <c r="K513" s="13"/>
      <c r="L513" s="53"/>
      <c r="M513" s="31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</row>
    <row r="514" spans="1:35">
      <c r="A514" s="1"/>
      <c r="C514" s="1"/>
      <c r="D514" s="31"/>
      <c r="E514" s="12"/>
      <c r="F514" s="12"/>
      <c r="G514" s="13"/>
      <c r="H514" s="31"/>
      <c r="I514" s="14"/>
      <c r="J514" s="14"/>
      <c r="K514" s="13"/>
      <c r="L514" s="53"/>
      <c r="M514" s="31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</row>
    <row r="515" spans="1:35">
      <c r="A515" s="1"/>
      <c r="C515" s="1"/>
      <c r="D515" s="31"/>
      <c r="E515" s="12"/>
      <c r="F515" s="12"/>
      <c r="G515" s="13"/>
      <c r="H515" s="31"/>
      <c r="I515" s="14"/>
      <c r="J515" s="14"/>
      <c r="K515" s="13"/>
      <c r="L515" s="53"/>
      <c r="M515" s="31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</row>
    <row r="516" spans="1:35">
      <c r="A516" s="1"/>
      <c r="C516" s="1"/>
      <c r="D516" s="31"/>
      <c r="E516" s="12"/>
      <c r="F516" s="12"/>
      <c r="G516" s="13"/>
      <c r="H516" s="31"/>
      <c r="I516" s="14"/>
      <c r="J516" s="14"/>
      <c r="K516" s="13"/>
      <c r="L516" s="53"/>
      <c r="M516" s="31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</row>
    <row r="517" spans="1:35">
      <c r="A517" s="1"/>
      <c r="C517" s="1"/>
      <c r="D517" s="31"/>
      <c r="E517" s="12"/>
      <c r="F517" s="12"/>
      <c r="G517" s="13"/>
      <c r="H517" s="31"/>
      <c r="I517" s="14"/>
      <c r="J517" s="14"/>
      <c r="K517" s="13"/>
      <c r="L517" s="53"/>
      <c r="M517" s="31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</row>
    <row r="518" spans="1:35">
      <c r="A518" s="1"/>
      <c r="C518" s="1"/>
      <c r="D518" s="31"/>
      <c r="E518" s="12"/>
      <c r="F518" s="12"/>
      <c r="G518" s="13"/>
      <c r="H518" s="31"/>
      <c r="I518" s="14"/>
      <c r="J518" s="14"/>
      <c r="K518" s="13"/>
      <c r="L518" s="53"/>
      <c r="M518" s="31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</row>
    <row r="519" spans="1:35">
      <c r="A519" s="1"/>
      <c r="C519" s="1"/>
      <c r="D519" s="31"/>
      <c r="E519" s="12"/>
      <c r="F519" s="12"/>
      <c r="G519" s="13"/>
      <c r="H519" s="31"/>
      <c r="I519" s="14"/>
      <c r="J519" s="14"/>
      <c r="K519" s="13"/>
      <c r="L519" s="53"/>
      <c r="M519" s="31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</row>
    <row r="520" spans="1:35">
      <c r="A520" s="1"/>
      <c r="C520" s="1"/>
      <c r="D520" s="31"/>
      <c r="E520" s="12"/>
      <c r="F520" s="12"/>
      <c r="G520" s="13"/>
      <c r="H520" s="31"/>
      <c r="I520" s="14"/>
      <c r="J520" s="14"/>
      <c r="K520" s="13"/>
      <c r="L520" s="53"/>
      <c r="M520" s="31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</row>
    <row r="521" spans="1:35">
      <c r="A521" s="1"/>
      <c r="C521" s="1"/>
      <c r="D521" s="31"/>
      <c r="E521" s="12"/>
      <c r="F521" s="12"/>
      <c r="G521" s="13"/>
      <c r="H521" s="31"/>
      <c r="I521" s="14"/>
      <c r="J521" s="14"/>
      <c r="K521" s="13"/>
      <c r="L521" s="53"/>
      <c r="M521" s="31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</row>
    <row r="522" spans="1:35">
      <c r="A522" s="1"/>
      <c r="C522" s="1"/>
      <c r="D522" s="31"/>
      <c r="E522" s="12"/>
      <c r="F522" s="12"/>
      <c r="G522" s="13"/>
      <c r="H522" s="31"/>
      <c r="I522" s="14"/>
      <c r="J522" s="14"/>
      <c r="K522" s="13"/>
      <c r="L522" s="53"/>
      <c r="M522" s="31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</row>
    <row r="523" spans="1:35">
      <c r="A523" s="1"/>
      <c r="C523" s="1"/>
      <c r="D523" s="31"/>
      <c r="E523" s="12"/>
      <c r="F523" s="12"/>
      <c r="G523" s="13"/>
      <c r="H523" s="31"/>
      <c r="I523" s="14"/>
      <c r="J523" s="14"/>
      <c r="K523" s="13"/>
      <c r="L523" s="53"/>
      <c r="M523" s="31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</row>
    <row r="524" spans="1:35">
      <c r="A524" s="1"/>
      <c r="C524" s="1"/>
      <c r="D524" s="31"/>
      <c r="E524" s="12"/>
      <c r="F524" s="12"/>
      <c r="G524" s="13"/>
      <c r="H524" s="31"/>
      <c r="I524" s="14"/>
      <c r="J524" s="14"/>
      <c r="K524" s="13"/>
      <c r="L524" s="53"/>
      <c r="M524" s="31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</row>
    <row r="525" spans="1:35">
      <c r="A525" s="1"/>
      <c r="C525" s="1"/>
      <c r="D525" s="31"/>
      <c r="E525" s="12"/>
      <c r="F525" s="12"/>
      <c r="G525" s="13"/>
      <c r="H525" s="31"/>
      <c r="I525" s="14"/>
      <c r="J525" s="14"/>
      <c r="K525" s="13"/>
      <c r="L525" s="53"/>
      <c r="M525" s="31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</row>
    <row r="526" spans="1:35">
      <c r="A526" s="1"/>
      <c r="C526" s="1"/>
      <c r="D526" s="31"/>
      <c r="E526" s="12"/>
      <c r="F526" s="12"/>
      <c r="G526" s="13"/>
      <c r="H526" s="31"/>
      <c r="I526" s="14"/>
      <c r="J526" s="14"/>
      <c r="K526" s="13"/>
      <c r="L526" s="53"/>
      <c r="M526" s="31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</row>
    <row r="527" spans="1:35">
      <c r="A527" s="1"/>
      <c r="C527" s="1"/>
      <c r="D527" s="31"/>
      <c r="E527" s="12"/>
      <c r="F527" s="12"/>
      <c r="G527" s="13"/>
      <c r="H527" s="31"/>
      <c r="I527" s="14"/>
      <c r="J527" s="14"/>
      <c r="K527" s="13"/>
      <c r="L527" s="53"/>
      <c r="M527" s="31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</row>
    <row r="528" spans="1:35">
      <c r="A528" s="1"/>
      <c r="C528" s="1"/>
      <c r="D528" s="31"/>
      <c r="E528" s="12"/>
      <c r="F528" s="12"/>
      <c r="G528" s="13"/>
      <c r="H528" s="31"/>
      <c r="I528" s="14"/>
      <c r="J528" s="14"/>
      <c r="K528" s="13"/>
      <c r="L528" s="53"/>
      <c r="M528" s="31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</row>
    <row r="529" spans="1:35">
      <c r="A529" s="1"/>
      <c r="C529" s="1"/>
      <c r="D529" s="31"/>
      <c r="E529" s="12"/>
      <c r="F529" s="12"/>
      <c r="G529" s="13"/>
      <c r="H529" s="31"/>
      <c r="I529" s="14"/>
      <c r="J529" s="14"/>
      <c r="K529" s="13"/>
      <c r="L529" s="53"/>
      <c r="M529" s="31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</row>
    <row r="530" spans="1:35">
      <c r="A530" s="1"/>
      <c r="C530" s="1"/>
      <c r="D530" s="31"/>
      <c r="E530" s="12"/>
      <c r="F530" s="12"/>
      <c r="G530" s="13"/>
      <c r="H530" s="31"/>
      <c r="I530" s="14"/>
      <c r="J530" s="14"/>
      <c r="K530" s="13"/>
      <c r="L530" s="53"/>
      <c r="M530" s="31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</row>
    <row r="531" spans="1:35">
      <c r="A531" s="1"/>
      <c r="C531" s="1"/>
      <c r="D531" s="31"/>
      <c r="E531" s="12"/>
      <c r="F531" s="12"/>
      <c r="G531" s="13"/>
      <c r="H531" s="31"/>
      <c r="I531" s="14"/>
      <c r="J531" s="14"/>
      <c r="K531" s="13"/>
      <c r="L531" s="53"/>
      <c r="M531" s="31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</row>
    <row r="532" spans="1:35">
      <c r="A532" s="1"/>
      <c r="C532" s="1"/>
      <c r="D532" s="31"/>
      <c r="E532" s="12"/>
      <c r="F532" s="12"/>
      <c r="G532" s="13"/>
      <c r="H532" s="31"/>
      <c r="I532" s="14"/>
      <c r="J532" s="14"/>
      <c r="K532" s="13"/>
      <c r="L532" s="53"/>
      <c r="M532" s="31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</row>
    <row r="533" spans="1:35">
      <c r="A533" s="1"/>
      <c r="C533" s="1"/>
      <c r="D533" s="31"/>
      <c r="E533" s="12"/>
      <c r="F533" s="12"/>
      <c r="G533" s="13"/>
      <c r="H533" s="31"/>
      <c r="I533" s="14"/>
      <c r="J533" s="14"/>
      <c r="K533" s="13"/>
      <c r="L533" s="53"/>
      <c r="M533" s="31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</row>
    <row r="534" spans="1:35">
      <c r="A534" s="1"/>
      <c r="C534" s="1"/>
      <c r="D534" s="31"/>
      <c r="E534" s="12"/>
      <c r="F534" s="12"/>
      <c r="G534" s="13"/>
      <c r="H534" s="31"/>
      <c r="I534" s="14"/>
      <c r="J534" s="14"/>
      <c r="K534" s="13"/>
      <c r="L534" s="53"/>
      <c r="M534" s="31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</row>
    <row r="535" spans="1:35">
      <c r="A535" s="1"/>
      <c r="C535" s="1"/>
      <c r="D535" s="31"/>
      <c r="E535" s="12"/>
      <c r="F535" s="12"/>
      <c r="G535" s="13"/>
      <c r="H535" s="31"/>
      <c r="I535" s="14"/>
      <c r="J535" s="14"/>
      <c r="K535" s="13"/>
      <c r="L535" s="53"/>
      <c r="M535" s="31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</row>
    <row r="536" spans="1:35">
      <c r="A536" s="1"/>
      <c r="C536" s="1"/>
      <c r="D536" s="31"/>
      <c r="E536" s="12"/>
      <c r="F536" s="12"/>
      <c r="G536" s="13"/>
      <c r="H536" s="31"/>
      <c r="I536" s="14"/>
      <c r="J536" s="14"/>
      <c r="K536" s="13"/>
      <c r="L536" s="53"/>
      <c r="M536" s="31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</row>
    <row r="537" spans="1:35">
      <c r="A537" s="1"/>
      <c r="C537" s="1"/>
      <c r="D537" s="31"/>
      <c r="E537" s="12"/>
      <c r="F537" s="12"/>
      <c r="G537" s="13"/>
      <c r="H537" s="31"/>
      <c r="I537" s="14"/>
      <c r="J537" s="14"/>
      <c r="K537" s="13"/>
      <c r="L537" s="53"/>
      <c r="M537" s="31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</row>
    <row r="538" spans="1:35">
      <c r="A538" s="1"/>
      <c r="C538" s="1"/>
      <c r="D538" s="31"/>
      <c r="E538" s="12"/>
      <c r="F538" s="12"/>
      <c r="G538" s="13"/>
      <c r="H538" s="31"/>
      <c r="I538" s="14"/>
      <c r="J538" s="14"/>
      <c r="K538" s="13"/>
      <c r="L538" s="53"/>
      <c r="M538" s="31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</row>
    <row r="539" spans="1:35">
      <c r="A539" s="1"/>
      <c r="C539" s="1"/>
      <c r="D539" s="31"/>
      <c r="E539" s="12"/>
      <c r="F539" s="12"/>
      <c r="G539" s="13"/>
      <c r="H539" s="31"/>
      <c r="I539" s="14"/>
      <c r="J539" s="14"/>
      <c r="K539" s="13"/>
      <c r="L539" s="53"/>
      <c r="M539" s="31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</row>
    <row r="540" spans="1:35">
      <c r="A540" s="1"/>
      <c r="C540" s="1"/>
      <c r="D540" s="31"/>
      <c r="E540" s="12"/>
      <c r="F540" s="12"/>
      <c r="G540" s="13"/>
      <c r="H540" s="31"/>
      <c r="I540" s="14"/>
      <c r="J540" s="14"/>
      <c r="K540" s="13"/>
      <c r="L540" s="53"/>
      <c r="M540" s="31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</row>
    <row r="541" spans="1:35">
      <c r="A541" s="1"/>
      <c r="C541" s="1"/>
      <c r="D541" s="31"/>
      <c r="E541" s="12"/>
      <c r="F541" s="12"/>
      <c r="G541" s="13"/>
      <c r="H541" s="31"/>
      <c r="I541" s="14"/>
      <c r="J541" s="14"/>
      <c r="K541" s="13"/>
      <c r="L541" s="53"/>
      <c r="M541" s="31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</row>
    <row r="542" spans="1:35">
      <c r="A542" s="1"/>
      <c r="C542" s="1"/>
      <c r="D542" s="31"/>
      <c r="E542" s="12"/>
      <c r="F542" s="12"/>
      <c r="G542" s="13"/>
      <c r="H542" s="31"/>
      <c r="I542" s="14"/>
      <c r="J542" s="14"/>
      <c r="K542" s="13"/>
      <c r="L542" s="53"/>
      <c r="M542" s="31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</row>
    <row r="543" spans="1:35">
      <c r="A543" s="1"/>
      <c r="C543" s="1"/>
      <c r="D543" s="31"/>
      <c r="E543" s="12"/>
      <c r="F543" s="12"/>
      <c r="G543" s="13"/>
      <c r="H543" s="31"/>
      <c r="I543" s="14"/>
      <c r="J543" s="14"/>
      <c r="K543" s="13"/>
      <c r="L543" s="53"/>
      <c r="M543" s="31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</row>
    <row r="544" spans="1:35">
      <c r="A544" s="1"/>
      <c r="C544" s="1"/>
      <c r="D544" s="31"/>
      <c r="E544" s="12"/>
      <c r="F544" s="12"/>
      <c r="G544" s="13"/>
      <c r="H544" s="31"/>
      <c r="I544" s="14"/>
      <c r="J544" s="14"/>
      <c r="K544" s="13"/>
      <c r="L544" s="53"/>
      <c r="M544" s="31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</row>
    <row r="545" spans="1:35">
      <c r="A545" s="1"/>
      <c r="C545" s="1"/>
      <c r="D545" s="31"/>
      <c r="E545" s="12"/>
      <c r="F545" s="12"/>
      <c r="G545" s="13"/>
      <c r="H545" s="31"/>
      <c r="I545" s="14"/>
      <c r="J545" s="14"/>
      <c r="K545" s="13"/>
      <c r="L545" s="53"/>
      <c r="M545" s="31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</row>
    <row r="546" spans="1:35">
      <c r="A546" s="1"/>
      <c r="C546" s="1"/>
      <c r="D546" s="31"/>
      <c r="E546" s="12"/>
      <c r="F546" s="12"/>
      <c r="G546" s="13"/>
      <c r="H546" s="31"/>
      <c r="I546" s="14"/>
      <c r="J546" s="14"/>
      <c r="K546" s="13"/>
      <c r="L546" s="53"/>
      <c r="M546" s="31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</row>
    <row r="547" spans="1:35">
      <c r="A547" s="1"/>
      <c r="C547" s="1"/>
      <c r="D547" s="31"/>
      <c r="E547" s="12"/>
      <c r="F547" s="12"/>
      <c r="G547" s="13"/>
      <c r="H547" s="31"/>
      <c r="I547" s="14"/>
      <c r="J547" s="14"/>
      <c r="K547" s="13"/>
      <c r="L547" s="53"/>
      <c r="M547" s="31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</row>
    <row r="548" spans="1:35">
      <c r="A548" s="1"/>
      <c r="C548" s="1"/>
      <c r="D548" s="31"/>
      <c r="E548" s="12"/>
      <c r="F548" s="12"/>
      <c r="G548" s="13"/>
      <c r="H548" s="31"/>
      <c r="I548" s="14"/>
      <c r="J548" s="14"/>
      <c r="K548" s="13"/>
      <c r="L548" s="53"/>
      <c r="M548" s="31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</row>
    <row r="549" spans="1:35">
      <c r="A549" s="1"/>
      <c r="C549" s="1"/>
      <c r="D549" s="31"/>
      <c r="E549" s="12"/>
      <c r="F549" s="12"/>
      <c r="G549" s="13"/>
      <c r="H549" s="31"/>
      <c r="I549" s="14"/>
      <c r="J549" s="14"/>
      <c r="K549" s="13"/>
      <c r="L549" s="53"/>
      <c r="M549" s="31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</row>
    <row r="550" spans="1:35">
      <c r="A550" s="1"/>
      <c r="C550" s="1"/>
      <c r="D550" s="31"/>
      <c r="E550" s="12"/>
      <c r="F550" s="12"/>
      <c r="G550" s="13"/>
      <c r="H550" s="31"/>
      <c r="I550" s="14"/>
      <c r="J550" s="14"/>
      <c r="K550" s="13"/>
      <c r="L550" s="53"/>
      <c r="M550" s="31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</row>
    <row r="551" spans="1:35">
      <c r="A551" s="1"/>
      <c r="C551" s="1"/>
      <c r="D551" s="31"/>
      <c r="E551" s="12"/>
      <c r="F551" s="12"/>
      <c r="G551" s="13"/>
      <c r="H551" s="31"/>
      <c r="I551" s="14"/>
      <c r="J551" s="14"/>
      <c r="K551" s="13"/>
      <c r="L551" s="53"/>
      <c r="M551" s="31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</row>
    <row r="552" spans="1:35">
      <c r="A552" s="1"/>
      <c r="C552" s="1"/>
      <c r="D552" s="31"/>
      <c r="E552" s="12"/>
      <c r="F552" s="12"/>
      <c r="G552" s="13"/>
      <c r="H552" s="31"/>
      <c r="I552" s="14"/>
      <c r="J552" s="14"/>
      <c r="K552" s="13"/>
      <c r="L552" s="53"/>
      <c r="M552" s="31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</row>
    <row r="553" spans="1:35">
      <c r="A553" s="1"/>
      <c r="C553" s="1"/>
      <c r="D553" s="31"/>
      <c r="E553" s="12"/>
      <c r="F553" s="12"/>
      <c r="G553" s="13"/>
      <c r="H553" s="31"/>
      <c r="I553" s="14"/>
      <c r="J553" s="14"/>
      <c r="K553" s="13"/>
      <c r="L553" s="53"/>
      <c r="M553" s="31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</row>
    <row r="554" spans="1:35">
      <c r="A554" s="1"/>
      <c r="C554" s="1"/>
      <c r="D554" s="31"/>
      <c r="E554" s="12"/>
      <c r="F554" s="12"/>
      <c r="G554" s="13"/>
      <c r="H554" s="31"/>
      <c r="I554" s="14"/>
      <c r="J554" s="14"/>
      <c r="K554" s="13"/>
      <c r="L554" s="53"/>
      <c r="M554" s="31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</row>
    <row r="555" spans="1:35">
      <c r="A555" s="1"/>
      <c r="C555" s="1"/>
      <c r="D555" s="31"/>
      <c r="E555" s="12"/>
      <c r="F555" s="12"/>
      <c r="G555" s="13"/>
      <c r="H555" s="31"/>
      <c r="I555" s="14"/>
      <c r="J555" s="14"/>
      <c r="K555" s="13"/>
      <c r="L555" s="53"/>
      <c r="M555" s="31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</row>
    <row r="556" spans="1:35">
      <c r="A556" s="1"/>
      <c r="C556" s="1"/>
      <c r="D556" s="31"/>
      <c r="E556" s="12"/>
      <c r="F556" s="12"/>
      <c r="G556" s="13"/>
      <c r="H556" s="31"/>
      <c r="I556" s="14"/>
      <c r="J556" s="14"/>
      <c r="K556" s="13"/>
      <c r="L556" s="53"/>
      <c r="M556" s="31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</row>
    <row r="557" spans="1:35">
      <c r="A557" s="1"/>
      <c r="C557" s="1"/>
      <c r="D557" s="31"/>
      <c r="E557" s="12"/>
      <c r="F557" s="12"/>
      <c r="G557" s="13"/>
      <c r="H557" s="31"/>
      <c r="I557" s="14"/>
      <c r="J557" s="14"/>
      <c r="K557" s="13"/>
      <c r="L557" s="53"/>
      <c r="M557" s="31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</row>
    <row r="558" spans="1:35">
      <c r="A558" s="1"/>
      <c r="C558" s="1"/>
      <c r="D558" s="31"/>
      <c r="E558" s="12"/>
      <c r="F558" s="12"/>
      <c r="G558" s="13"/>
      <c r="H558" s="31"/>
      <c r="I558" s="14"/>
      <c r="J558" s="14"/>
      <c r="K558" s="13"/>
      <c r="L558" s="53"/>
      <c r="M558" s="31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</row>
    <row r="559" spans="1:35">
      <c r="A559" s="1"/>
      <c r="C559" s="1"/>
      <c r="D559" s="31"/>
      <c r="E559" s="12"/>
      <c r="F559" s="12"/>
      <c r="G559" s="13"/>
      <c r="H559" s="31"/>
      <c r="I559" s="14"/>
      <c r="J559" s="14"/>
      <c r="K559" s="13"/>
      <c r="L559" s="53"/>
      <c r="M559" s="31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</row>
    <row r="560" spans="1:35">
      <c r="A560" s="1"/>
      <c r="C560" s="1"/>
      <c r="D560" s="31"/>
      <c r="E560" s="12"/>
      <c r="F560" s="12"/>
      <c r="G560" s="13"/>
      <c r="H560" s="31"/>
      <c r="I560" s="14"/>
      <c r="J560" s="14"/>
      <c r="K560" s="13"/>
      <c r="L560" s="53"/>
      <c r="M560" s="31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</row>
    <row r="561" spans="1:35">
      <c r="A561" s="1"/>
      <c r="C561" s="1"/>
      <c r="D561" s="31"/>
      <c r="E561" s="12"/>
      <c r="F561" s="12"/>
      <c r="G561" s="13"/>
      <c r="H561" s="31"/>
      <c r="I561" s="14"/>
      <c r="J561" s="14"/>
      <c r="K561" s="13"/>
      <c r="L561" s="53"/>
      <c r="M561" s="31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</row>
    <row r="562" spans="1:35">
      <c r="A562" s="1"/>
      <c r="C562" s="1"/>
      <c r="D562" s="31"/>
      <c r="E562" s="12"/>
      <c r="F562" s="12"/>
      <c r="G562" s="13"/>
      <c r="H562" s="31"/>
      <c r="I562" s="14"/>
      <c r="J562" s="14"/>
      <c r="K562" s="13"/>
      <c r="L562" s="53"/>
      <c r="M562" s="31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</row>
    <row r="563" spans="1:35">
      <c r="A563" s="1"/>
      <c r="C563" s="1"/>
      <c r="D563" s="31"/>
      <c r="E563" s="12"/>
      <c r="F563" s="12"/>
      <c r="G563" s="13"/>
      <c r="H563" s="31"/>
      <c r="I563" s="14"/>
      <c r="J563" s="14"/>
      <c r="K563" s="13"/>
      <c r="L563" s="53"/>
      <c r="M563" s="31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</row>
    <row r="564" spans="1:35">
      <c r="A564" s="1"/>
      <c r="C564" s="1"/>
      <c r="D564" s="31"/>
      <c r="E564" s="12"/>
      <c r="F564" s="12"/>
      <c r="G564" s="13"/>
      <c r="H564" s="31"/>
      <c r="I564" s="14"/>
      <c r="J564" s="14"/>
      <c r="K564" s="13"/>
      <c r="L564" s="53"/>
      <c r="M564" s="31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</row>
    <row r="565" spans="1:35">
      <c r="A565" s="1"/>
      <c r="C565" s="1"/>
      <c r="D565" s="31"/>
      <c r="E565" s="12"/>
      <c r="F565" s="12"/>
      <c r="G565" s="13"/>
      <c r="H565" s="31"/>
      <c r="I565" s="14"/>
      <c r="J565" s="14"/>
      <c r="K565" s="13"/>
      <c r="L565" s="53"/>
      <c r="M565" s="31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</row>
    <row r="566" spans="1:35">
      <c r="A566" s="1"/>
      <c r="C566" s="1"/>
      <c r="D566" s="31"/>
      <c r="E566" s="12"/>
      <c r="F566" s="12"/>
      <c r="G566" s="13"/>
      <c r="H566" s="31"/>
      <c r="I566" s="14"/>
      <c r="J566" s="14"/>
      <c r="K566" s="13"/>
      <c r="L566" s="53"/>
      <c r="M566" s="31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</row>
    <row r="567" spans="1:35">
      <c r="A567" s="1"/>
      <c r="C567" s="1"/>
      <c r="D567" s="31"/>
      <c r="E567" s="12"/>
      <c r="F567" s="12"/>
      <c r="G567" s="13"/>
      <c r="H567" s="31"/>
      <c r="I567" s="14"/>
      <c r="J567" s="14"/>
      <c r="K567" s="13"/>
      <c r="L567" s="53"/>
      <c r="M567" s="31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</row>
    <row r="568" spans="1:35">
      <c r="A568" s="1"/>
    </row>
    <row r="569" spans="1:35">
      <c r="A569" s="1"/>
    </row>
  </sheetData>
  <mergeCells count="1">
    <mergeCell ref="H1:K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7"/>
  <sheetViews>
    <sheetView topLeftCell="A29" workbookViewId="0">
      <selection activeCell="B1" sqref="B1:Q1048576"/>
    </sheetView>
  </sheetViews>
  <sheetFormatPr baseColWidth="10" defaultColWidth="12.5" defaultRowHeight="14" x14ac:dyDescent="0"/>
  <cols>
    <col min="1" max="1" width="28.5" style="9" bestFit="1" customWidth="1"/>
    <col min="2" max="2" width="18" style="21" hidden="1" customWidth="1"/>
    <col min="3" max="3" width="8.5" style="4" hidden="1" customWidth="1"/>
    <col min="4" max="4" width="31" style="21" hidden="1" customWidth="1"/>
    <col min="5" max="5" width="9" style="9" hidden="1" customWidth="1"/>
    <col min="6" max="6" width="7.6640625" style="9" hidden="1" customWidth="1"/>
    <col min="7" max="7" width="6.5" style="4" hidden="1" customWidth="1"/>
    <col min="8" max="8" width="9" style="21" hidden="1" customWidth="1"/>
    <col min="9" max="9" width="9" hidden="1" customWidth="1"/>
    <col min="10" max="10" width="19.6640625" hidden="1" customWidth="1"/>
    <col min="11" max="11" width="6.5" style="4" hidden="1" customWidth="1"/>
    <col min="12" max="12" width="18" style="57" hidden="1" customWidth="1"/>
    <col min="13" max="13" width="9" style="21" hidden="1" customWidth="1"/>
    <col min="14" max="14" width="9" hidden="1" customWidth="1"/>
    <col min="15" max="15" width="7.33203125" hidden="1" customWidth="1"/>
    <col min="16" max="16" width="6.5" style="48" hidden="1" customWidth="1"/>
    <col min="17" max="17" width="18" style="57" hidden="1" customWidth="1"/>
    <col min="18" max="18" width="19.6640625" style="21" bestFit="1" customWidth="1"/>
    <col min="19" max="19" width="8.5" bestFit="1" customWidth="1"/>
    <col min="20" max="20" width="28.5" bestFit="1" customWidth="1"/>
  </cols>
  <sheetData>
    <row r="1" spans="1:43" s="1" customFormat="1">
      <c r="A1" s="5" t="s">
        <v>58</v>
      </c>
      <c r="B1" s="33"/>
      <c r="C1" s="3"/>
      <c r="D1" s="8" t="s">
        <v>13</v>
      </c>
      <c r="E1" s="2"/>
      <c r="F1" s="2"/>
      <c r="G1" s="3"/>
      <c r="H1" s="153" t="s">
        <v>9</v>
      </c>
      <c r="I1" s="154"/>
      <c r="J1" s="154"/>
      <c r="K1" s="155"/>
      <c r="L1" s="60"/>
      <c r="M1" s="153" t="s">
        <v>6</v>
      </c>
      <c r="N1" s="154"/>
      <c r="O1" s="154"/>
      <c r="P1" s="155"/>
      <c r="Q1" s="66"/>
      <c r="R1" s="74" t="s">
        <v>56</v>
      </c>
      <c r="S1" s="62">
        <f>(0.0005*1000)/(500/1000)</f>
        <v>1</v>
      </c>
      <c r="T1" s="82" t="s">
        <v>59</v>
      </c>
      <c r="U1" s="82"/>
    </row>
    <row r="2" spans="1:43" s="1" customFormat="1">
      <c r="A2" s="2"/>
      <c r="B2" s="8"/>
      <c r="C2" s="3"/>
      <c r="D2" s="8" t="s">
        <v>47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2" t="s">
        <v>52</v>
      </c>
      <c r="M2" s="8" t="s">
        <v>7</v>
      </c>
      <c r="N2" s="2" t="s">
        <v>8</v>
      </c>
      <c r="O2" s="2" t="s">
        <v>3</v>
      </c>
      <c r="P2" s="3" t="s">
        <v>2</v>
      </c>
      <c r="Q2" s="2" t="s">
        <v>52</v>
      </c>
      <c r="R2" s="32" t="s">
        <v>22</v>
      </c>
      <c r="S2" s="15" t="s">
        <v>10</v>
      </c>
      <c r="T2" s="15" t="s">
        <v>11</v>
      </c>
    </row>
    <row r="3" spans="1:43" s="10" customFormat="1">
      <c r="A3" s="6" t="s">
        <v>12</v>
      </c>
      <c r="B3" s="11" t="s">
        <v>28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6"/>
      <c r="M3" s="11" t="s">
        <v>5</v>
      </c>
      <c r="N3" s="6" t="s">
        <v>5</v>
      </c>
      <c r="O3" s="6" t="s">
        <v>5</v>
      </c>
      <c r="P3" s="7" t="s">
        <v>5</v>
      </c>
      <c r="Q3" s="6"/>
      <c r="R3" s="11" t="s">
        <v>29</v>
      </c>
      <c r="S3" s="10" t="s">
        <v>29</v>
      </c>
      <c r="T3" s="10" t="s">
        <v>29</v>
      </c>
    </row>
    <row r="4" spans="1:43">
      <c r="A4" s="30" t="s">
        <v>62</v>
      </c>
      <c r="B4" s="21">
        <v>250</v>
      </c>
      <c r="C4" s="4" t="s">
        <v>86</v>
      </c>
      <c r="D4" s="115">
        <v>0.1278</v>
      </c>
      <c r="E4" s="115">
        <v>0.12790000000000001</v>
      </c>
      <c r="F4" s="52">
        <f>D4-E4</f>
        <v>-1.0000000000001674E-4</v>
      </c>
      <c r="G4" s="13">
        <f>(D4+E4)/2</f>
        <v>0.12785000000000002</v>
      </c>
      <c r="H4" s="31">
        <v>0.1515</v>
      </c>
      <c r="I4" s="14">
        <v>0.15140000000000001</v>
      </c>
      <c r="J4" s="14">
        <f>H4-I4</f>
        <v>9.9999999999988987E-5</v>
      </c>
      <c r="K4" s="13">
        <f>AVERAGE(H4,I4)</f>
        <v>0.15145</v>
      </c>
      <c r="L4" s="53">
        <f>K4-G4</f>
        <v>2.3599999999999982E-2</v>
      </c>
      <c r="M4" s="31">
        <v>0.14760000000000001</v>
      </c>
      <c r="N4" s="14">
        <v>0.14729999999999999</v>
      </c>
      <c r="O4" s="14">
        <f>M4-N4</f>
        <v>3.0000000000002247E-4</v>
      </c>
      <c r="P4" s="49">
        <f>AVERAGE(M4,N4)</f>
        <v>0.14745</v>
      </c>
      <c r="Q4" s="53">
        <f>P4-G4</f>
        <v>1.9599999999999979E-2</v>
      </c>
      <c r="R4" s="31">
        <f>(L4*1000)/(B4/1000)</f>
        <v>94.399999999999935</v>
      </c>
      <c r="S4" s="14">
        <f>(Q4*1000)/(B4/1000)</f>
        <v>78.39999999999992</v>
      </c>
      <c r="T4" s="14">
        <f>R4-S4</f>
        <v>16.000000000000014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>
      <c r="A5" s="30" t="s">
        <v>69</v>
      </c>
      <c r="B5" s="21">
        <v>100</v>
      </c>
      <c r="C5" s="48" t="s">
        <v>93</v>
      </c>
      <c r="D5" s="122">
        <v>0.12670000000000001</v>
      </c>
      <c r="E5" s="122">
        <v>0.12620000000000001</v>
      </c>
      <c r="F5" s="132">
        <f t="shared" ref="F5:F27" si="0">D5-E5</f>
        <v>5.0000000000000044E-4</v>
      </c>
      <c r="G5" s="112">
        <f t="shared" ref="G5:G27" si="1">(D5+E5)/2</f>
        <v>0.12645000000000001</v>
      </c>
      <c r="H5" s="31">
        <v>0.1371</v>
      </c>
      <c r="I5" s="14">
        <v>0.1371</v>
      </c>
      <c r="J5" s="111">
        <f t="shared" ref="J5:J27" si="2">H5-I5</f>
        <v>0</v>
      </c>
      <c r="K5" s="112">
        <f t="shared" ref="K5:K27" si="3">AVERAGE(H5,I5)</f>
        <v>0.1371</v>
      </c>
      <c r="L5" s="53">
        <f t="shared" ref="L5:L27" si="4">K5-G5</f>
        <v>1.0649999999999993E-2</v>
      </c>
      <c r="M5" s="31">
        <v>0.13469999999999999</v>
      </c>
      <c r="N5" s="14">
        <v>0.13489999999999999</v>
      </c>
      <c r="O5" s="111">
        <f t="shared" ref="O5:O27" si="5">M5-N5</f>
        <v>-2.0000000000000573E-4</v>
      </c>
      <c r="P5" s="112">
        <f t="shared" ref="P5:P27" si="6">AVERAGE(M5,N5)</f>
        <v>0.13479999999999998</v>
      </c>
      <c r="Q5" s="53">
        <f t="shared" ref="Q5:Q27" si="7">P5-G5</f>
        <v>8.3499999999999686E-3</v>
      </c>
      <c r="R5" s="113">
        <f t="shared" ref="R5:R27" si="8">(L5*1000)/(B5/1000)</f>
        <v>106.49999999999993</v>
      </c>
      <c r="S5" s="111">
        <f t="shared" ref="S5:S27" si="9">(Q5*1000)/(B5/1000)</f>
        <v>83.499999999999687</v>
      </c>
      <c r="T5" s="111">
        <f t="shared" ref="T5:T27" si="10">R5-S5</f>
        <v>23.000000000000242</v>
      </c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>
      <c r="A6" s="30" t="s">
        <v>70</v>
      </c>
      <c r="B6" s="21">
        <v>100</v>
      </c>
      <c r="C6" s="48" t="s">
        <v>94</v>
      </c>
      <c r="D6" s="123">
        <v>0.1288</v>
      </c>
      <c r="E6" s="123">
        <v>0.129</v>
      </c>
      <c r="F6" s="132">
        <f t="shared" si="0"/>
        <v>-2.0000000000000573E-4</v>
      </c>
      <c r="G6" s="112">
        <f t="shared" si="1"/>
        <v>0.12890000000000001</v>
      </c>
      <c r="H6" s="31">
        <v>0.14119999999999999</v>
      </c>
      <c r="I6" s="14">
        <v>0.14119999999999999</v>
      </c>
      <c r="J6" s="111">
        <f t="shared" si="2"/>
        <v>0</v>
      </c>
      <c r="K6" s="112">
        <f t="shared" si="3"/>
        <v>0.14119999999999999</v>
      </c>
      <c r="L6" s="53">
        <f t="shared" si="4"/>
        <v>1.2299999999999978E-2</v>
      </c>
      <c r="M6" s="31">
        <v>0.13869999999999999</v>
      </c>
      <c r="N6" s="14">
        <v>0.1389</v>
      </c>
      <c r="O6" s="111">
        <f t="shared" si="5"/>
        <v>-2.0000000000000573E-4</v>
      </c>
      <c r="P6" s="112">
        <f t="shared" si="6"/>
        <v>0.13879999999999998</v>
      </c>
      <c r="Q6" s="53">
        <f t="shared" si="7"/>
        <v>9.8999999999999644E-3</v>
      </c>
      <c r="R6" s="113">
        <f t="shared" si="8"/>
        <v>122.99999999999977</v>
      </c>
      <c r="S6" s="111">
        <f t="shared" si="9"/>
        <v>98.999999999999645</v>
      </c>
      <c r="T6" s="111">
        <f t="shared" si="10"/>
        <v>24.000000000000128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43">
      <c r="A7" s="30" t="s">
        <v>63</v>
      </c>
      <c r="B7" s="39">
        <v>150</v>
      </c>
      <c r="C7" s="48" t="s">
        <v>87</v>
      </c>
      <c r="D7" s="118">
        <v>0.12609999999999999</v>
      </c>
      <c r="E7" s="118">
        <v>0.12570000000000001</v>
      </c>
      <c r="F7" s="132">
        <f t="shared" si="0"/>
        <v>3.999999999999837E-4</v>
      </c>
      <c r="G7" s="112">
        <f t="shared" si="1"/>
        <v>0.12590000000000001</v>
      </c>
      <c r="H7" s="31">
        <v>0.1348</v>
      </c>
      <c r="I7" s="14">
        <v>0.13469999999999999</v>
      </c>
      <c r="J7" s="111">
        <f t="shared" si="2"/>
        <v>1.0000000000001674E-4</v>
      </c>
      <c r="K7" s="112">
        <f t="shared" si="3"/>
        <v>0.13474999999999998</v>
      </c>
      <c r="L7" s="53">
        <f t="shared" si="4"/>
        <v>8.849999999999969E-3</v>
      </c>
      <c r="M7" s="31">
        <v>0.1326</v>
      </c>
      <c r="N7" s="14">
        <v>0.13239999999999999</v>
      </c>
      <c r="O7" s="111">
        <f t="shared" si="5"/>
        <v>2.0000000000000573E-4</v>
      </c>
      <c r="P7" s="112">
        <f t="shared" si="6"/>
        <v>0.13250000000000001</v>
      </c>
      <c r="Q7" s="53">
        <f t="shared" si="7"/>
        <v>6.5999999999999948E-3</v>
      </c>
      <c r="R7" s="113">
        <f t="shared" si="8"/>
        <v>58.999999999999801</v>
      </c>
      <c r="S7" s="111">
        <f t="shared" si="9"/>
        <v>43.999999999999964</v>
      </c>
      <c r="T7" s="111">
        <f t="shared" si="10"/>
        <v>14.999999999999837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</row>
    <row r="8" spans="1:43">
      <c r="A8" s="30" t="s">
        <v>71</v>
      </c>
      <c r="B8" s="40">
        <v>100</v>
      </c>
      <c r="C8" s="48" t="s">
        <v>95</v>
      </c>
      <c r="D8" s="124">
        <v>0.12670000000000001</v>
      </c>
      <c r="E8" s="124">
        <v>0.12690000000000001</v>
      </c>
      <c r="F8" s="132">
        <f t="shared" si="0"/>
        <v>-2.0000000000000573E-4</v>
      </c>
      <c r="G8" s="112">
        <f t="shared" si="1"/>
        <v>0.12680000000000002</v>
      </c>
      <c r="H8" s="31">
        <v>0.13400000000000001</v>
      </c>
      <c r="I8" s="14">
        <v>0.13389999999999999</v>
      </c>
      <c r="J8" s="111">
        <f t="shared" si="2"/>
        <v>1.0000000000001674E-4</v>
      </c>
      <c r="K8" s="112">
        <f t="shared" si="3"/>
        <v>0.13395000000000001</v>
      </c>
      <c r="L8" s="53">
        <f t="shared" si="4"/>
        <v>7.1499999999999897E-3</v>
      </c>
      <c r="M8" s="31">
        <v>0.13200000000000001</v>
      </c>
      <c r="N8" s="14">
        <v>0.1318</v>
      </c>
      <c r="O8" s="111">
        <f t="shared" si="5"/>
        <v>2.0000000000000573E-4</v>
      </c>
      <c r="P8" s="112">
        <f t="shared" si="6"/>
        <v>0.13190000000000002</v>
      </c>
      <c r="Q8" s="53">
        <f t="shared" si="7"/>
        <v>5.0999999999999934E-3</v>
      </c>
      <c r="R8" s="113">
        <f t="shared" si="8"/>
        <v>71.499999999999886</v>
      </c>
      <c r="S8" s="111">
        <f t="shared" si="9"/>
        <v>50.999999999999929</v>
      </c>
      <c r="T8" s="111">
        <f t="shared" si="10"/>
        <v>20.499999999999957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>
      <c r="A9" s="30" t="s">
        <v>72</v>
      </c>
      <c r="B9" s="41">
        <v>100</v>
      </c>
      <c r="C9" s="48" t="s">
        <v>96</v>
      </c>
      <c r="D9" s="125">
        <v>0.127</v>
      </c>
      <c r="E9" s="125">
        <v>0.12709999999999999</v>
      </c>
      <c r="F9" s="132">
        <f t="shared" si="0"/>
        <v>-9.9999999999988987E-5</v>
      </c>
      <c r="G9" s="112">
        <f t="shared" si="1"/>
        <v>0.12705</v>
      </c>
      <c r="H9" s="51">
        <v>0.1452</v>
      </c>
      <c r="I9" s="14">
        <v>0.1449</v>
      </c>
      <c r="J9" s="111">
        <f t="shared" si="2"/>
        <v>2.9999999999999472E-4</v>
      </c>
      <c r="K9" s="112">
        <f t="shared" si="3"/>
        <v>0.14505000000000001</v>
      </c>
      <c r="L9" s="53">
        <f t="shared" si="4"/>
        <v>1.8000000000000016E-2</v>
      </c>
      <c r="M9" s="31">
        <v>0.14180000000000001</v>
      </c>
      <c r="N9" s="14">
        <v>0.1421</v>
      </c>
      <c r="O9" s="111">
        <f t="shared" si="5"/>
        <v>-2.9999999999999472E-4</v>
      </c>
      <c r="P9" s="112">
        <f t="shared" si="6"/>
        <v>0.14195000000000002</v>
      </c>
      <c r="Q9" s="53">
        <f t="shared" si="7"/>
        <v>1.4900000000000024E-2</v>
      </c>
      <c r="R9" s="113">
        <f t="shared" si="8"/>
        <v>180.00000000000014</v>
      </c>
      <c r="S9" s="111">
        <f t="shared" si="9"/>
        <v>149.00000000000023</v>
      </c>
      <c r="T9" s="111">
        <f t="shared" si="10"/>
        <v>30.999999999999915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52" customFormat="1">
      <c r="A10" s="30" t="s">
        <v>73</v>
      </c>
      <c r="B10" s="55">
        <v>100</v>
      </c>
      <c r="C10" s="48" t="s">
        <v>97</v>
      </c>
      <c r="D10" s="125">
        <v>0.12759999999999999</v>
      </c>
      <c r="E10" s="125">
        <v>0.1278</v>
      </c>
      <c r="F10" s="132">
        <f t="shared" si="0"/>
        <v>-2.0000000000000573E-4</v>
      </c>
      <c r="G10" s="112">
        <f t="shared" si="1"/>
        <v>0.12769999999999998</v>
      </c>
      <c r="H10" s="56">
        <v>0.1431</v>
      </c>
      <c r="I10" s="54">
        <v>0.1429</v>
      </c>
      <c r="J10" s="111">
        <f t="shared" si="2"/>
        <v>2.0000000000000573E-4</v>
      </c>
      <c r="K10" s="112">
        <f t="shared" si="3"/>
        <v>0.14300000000000002</v>
      </c>
      <c r="L10" s="53">
        <f t="shared" si="4"/>
        <v>1.5300000000000036E-2</v>
      </c>
      <c r="M10" s="56">
        <v>0.14030000000000001</v>
      </c>
      <c r="N10" s="54">
        <v>0.14019999999999999</v>
      </c>
      <c r="O10" s="111">
        <f t="shared" si="5"/>
        <v>1.0000000000001674E-4</v>
      </c>
      <c r="P10" s="112">
        <f t="shared" si="6"/>
        <v>0.14024999999999999</v>
      </c>
      <c r="Q10" s="53">
        <f t="shared" si="7"/>
        <v>1.2550000000000006E-2</v>
      </c>
      <c r="R10" s="113">
        <f t="shared" si="8"/>
        <v>153.00000000000034</v>
      </c>
      <c r="S10" s="111">
        <f t="shared" si="9"/>
        <v>125.50000000000006</v>
      </c>
      <c r="T10" s="111">
        <f t="shared" si="10"/>
        <v>27.500000000000284</v>
      </c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</row>
    <row r="11" spans="1:43">
      <c r="A11" s="30" t="s">
        <v>64</v>
      </c>
      <c r="B11" s="41">
        <v>150</v>
      </c>
      <c r="C11" s="48" t="s">
        <v>88</v>
      </c>
      <c r="D11" s="116">
        <v>0.12720000000000001</v>
      </c>
      <c r="E11" s="116">
        <v>0.12709999999999999</v>
      </c>
      <c r="F11" s="132">
        <f t="shared" si="0"/>
        <v>1.0000000000001674E-4</v>
      </c>
      <c r="G11" s="112">
        <f t="shared" si="1"/>
        <v>0.12714999999999999</v>
      </c>
      <c r="H11" s="31">
        <v>0.1346</v>
      </c>
      <c r="I11" s="14">
        <v>0.1346</v>
      </c>
      <c r="J11" s="111">
        <f t="shared" si="2"/>
        <v>0</v>
      </c>
      <c r="K11" s="112">
        <f t="shared" si="3"/>
        <v>0.1346</v>
      </c>
      <c r="L11" s="53">
        <f t="shared" si="4"/>
        <v>7.4500000000000122E-3</v>
      </c>
      <c r="M11" s="31">
        <v>0.1326</v>
      </c>
      <c r="N11" s="14">
        <v>0.1328</v>
      </c>
      <c r="O11" s="111">
        <f t="shared" si="5"/>
        <v>-2.0000000000000573E-4</v>
      </c>
      <c r="P11" s="112">
        <f t="shared" si="6"/>
        <v>0.13269999999999998</v>
      </c>
      <c r="Q11" s="53">
        <f t="shared" si="7"/>
        <v>5.5499999999999994E-3</v>
      </c>
      <c r="R11" s="113">
        <f t="shared" si="8"/>
        <v>49.66666666666675</v>
      </c>
      <c r="S11" s="111">
        <f t="shared" si="9"/>
        <v>36.999999999999993</v>
      </c>
      <c r="T11" s="111">
        <f t="shared" si="10"/>
        <v>12.666666666666757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>
      <c r="A12" s="30" t="s">
        <v>74</v>
      </c>
      <c r="B12" s="42">
        <v>200</v>
      </c>
      <c r="C12" s="48" t="s">
        <v>98</v>
      </c>
      <c r="D12" s="126">
        <v>0.1265</v>
      </c>
      <c r="E12" s="126">
        <v>0.1265</v>
      </c>
      <c r="F12" s="132">
        <f t="shared" si="0"/>
        <v>0</v>
      </c>
      <c r="G12" s="112">
        <f t="shared" si="1"/>
        <v>0.1265</v>
      </c>
      <c r="H12" s="31">
        <v>0.1366</v>
      </c>
      <c r="I12" s="14">
        <v>0.1366</v>
      </c>
      <c r="J12" s="111">
        <f t="shared" si="2"/>
        <v>0</v>
      </c>
      <c r="K12" s="112">
        <f t="shared" si="3"/>
        <v>0.1366</v>
      </c>
      <c r="L12" s="53">
        <f t="shared" si="4"/>
        <v>1.0099999999999998E-2</v>
      </c>
      <c r="M12" s="31">
        <v>0.1341</v>
      </c>
      <c r="N12" s="14">
        <v>0.1341</v>
      </c>
      <c r="O12" s="111">
        <f t="shared" si="5"/>
        <v>0</v>
      </c>
      <c r="P12" s="112">
        <f t="shared" si="6"/>
        <v>0.1341</v>
      </c>
      <c r="Q12" s="53">
        <f t="shared" si="7"/>
        <v>7.5999999999999956E-3</v>
      </c>
      <c r="R12" s="113">
        <f t="shared" si="8"/>
        <v>50.499999999999986</v>
      </c>
      <c r="S12" s="111">
        <f t="shared" si="9"/>
        <v>37.999999999999979</v>
      </c>
      <c r="T12" s="111">
        <f t="shared" si="10"/>
        <v>12.500000000000007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>
      <c r="A13" s="30" t="s">
        <v>75</v>
      </c>
      <c r="B13" s="42">
        <v>100</v>
      </c>
      <c r="C13" s="48" t="s">
        <v>99</v>
      </c>
      <c r="D13" s="126">
        <v>0.1255</v>
      </c>
      <c r="E13" s="126">
        <v>0.12590000000000001</v>
      </c>
      <c r="F13" s="132">
        <f t="shared" si="0"/>
        <v>-4.0000000000001146E-4</v>
      </c>
      <c r="G13" s="112">
        <f t="shared" si="1"/>
        <v>0.12570000000000001</v>
      </c>
      <c r="H13" s="31">
        <v>0.1404</v>
      </c>
      <c r="I13" s="14">
        <v>0.1404</v>
      </c>
      <c r="J13" s="111">
        <f t="shared" si="2"/>
        <v>0</v>
      </c>
      <c r="K13" s="112">
        <f t="shared" si="3"/>
        <v>0.1404</v>
      </c>
      <c r="L13" s="53">
        <f t="shared" si="4"/>
        <v>1.4699999999999991E-2</v>
      </c>
      <c r="M13" s="31">
        <v>0.13750000000000001</v>
      </c>
      <c r="N13" s="14">
        <v>0.13769999999999999</v>
      </c>
      <c r="O13" s="111">
        <f t="shared" si="5"/>
        <v>-1.9999999999997797E-4</v>
      </c>
      <c r="P13" s="112">
        <f t="shared" si="6"/>
        <v>0.1376</v>
      </c>
      <c r="Q13" s="53">
        <f t="shared" si="7"/>
        <v>1.1899999999999994E-2</v>
      </c>
      <c r="R13" s="113">
        <f t="shared" si="8"/>
        <v>146.99999999999989</v>
      </c>
      <c r="S13" s="111">
        <f t="shared" si="9"/>
        <v>118.99999999999993</v>
      </c>
      <c r="T13" s="111">
        <f t="shared" si="10"/>
        <v>27.999999999999957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>
      <c r="A14" s="30" t="s">
        <v>76</v>
      </c>
      <c r="B14" s="43">
        <v>100</v>
      </c>
      <c r="C14" s="48" t="s">
        <v>100</v>
      </c>
      <c r="D14" s="127">
        <v>0.12920000000000001</v>
      </c>
      <c r="E14" s="127">
        <v>0.12889999999999999</v>
      </c>
      <c r="F14" s="132">
        <f t="shared" si="0"/>
        <v>3.0000000000002247E-4</v>
      </c>
      <c r="G14" s="112">
        <f t="shared" si="1"/>
        <v>0.12905</v>
      </c>
      <c r="H14" s="31">
        <v>0.15240000000000001</v>
      </c>
      <c r="I14" s="14">
        <v>0.15210000000000001</v>
      </c>
      <c r="J14" s="111">
        <f t="shared" si="2"/>
        <v>2.9999999999999472E-4</v>
      </c>
      <c r="K14" s="112">
        <f t="shared" si="3"/>
        <v>0.15225</v>
      </c>
      <c r="L14" s="53">
        <f t="shared" si="4"/>
        <v>2.3199999999999998E-2</v>
      </c>
      <c r="M14" s="31">
        <v>0.1487</v>
      </c>
      <c r="N14" s="14">
        <v>0.14860000000000001</v>
      </c>
      <c r="O14" s="111">
        <f t="shared" si="5"/>
        <v>9.9999999999988987E-5</v>
      </c>
      <c r="P14" s="112">
        <f t="shared" si="6"/>
        <v>0.14865</v>
      </c>
      <c r="Q14" s="53">
        <f t="shared" si="7"/>
        <v>1.9600000000000006E-2</v>
      </c>
      <c r="R14" s="113">
        <f t="shared" si="8"/>
        <v>231.99999999999997</v>
      </c>
      <c r="S14" s="111">
        <f t="shared" si="9"/>
        <v>196.00000000000003</v>
      </c>
      <c r="T14" s="111">
        <f t="shared" si="10"/>
        <v>35.999999999999943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>
      <c r="A15" s="30" t="s">
        <v>77</v>
      </c>
      <c r="B15" s="43">
        <v>100</v>
      </c>
      <c r="C15" s="48" t="s">
        <v>101</v>
      </c>
      <c r="D15" s="127">
        <v>0.127</v>
      </c>
      <c r="E15" s="127">
        <v>0.12740000000000001</v>
      </c>
      <c r="F15" s="132">
        <f t="shared" si="0"/>
        <v>-4.0000000000001146E-4</v>
      </c>
      <c r="G15" s="112">
        <f t="shared" si="1"/>
        <v>0.12720000000000001</v>
      </c>
      <c r="H15" s="31">
        <v>0.14280000000000001</v>
      </c>
      <c r="I15" s="14">
        <v>0.1429</v>
      </c>
      <c r="J15" s="111">
        <f t="shared" si="2"/>
        <v>-9.9999999999988987E-5</v>
      </c>
      <c r="K15" s="112">
        <f t="shared" si="3"/>
        <v>0.14285</v>
      </c>
      <c r="L15" s="53">
        <f t="shared" si="4"/>
        <v>1.5649999999999997E-2</v>
      </c>
      <c r="M15" s="31">
        <v>0.14000000000000001</v>
      </c>
      <c r="N15" s="14">
        <v>0.14000000000000001</v>
      </c>
      <c r="O15" s="111">
        <f t="shared" si="5"/>
        <v>0</v>
      </c>
      <c r="P15" s="112">
        <f t="shared" si="6"/>
        <v>0.14000000000000001</v>
      </c>
      <c r="Q15" s="53">
        <f t="shared" si="7"/>
        <v>1.2800000000000006E-2</v>
      </c>
      <c r="R15" s="113">
        <f t="shared" si="8"/>
        <v>156.49999999999997</v>
      </c>
      <c r="S15" s="111">
        <f t="shared" si="9"/>
        <v>128.00000000000006</v>
      </c>
      <c r="T15" s="111">
        <f t="shared" si="10"/>
        <v>28.499999999999915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>
      <c r="A16" s="30" t="s">
        <v>65</v>
      </c>
      <c r="B16" s="44">
        <v>200</v>
      </c>
      <c r="C16" s="48" t="s">
        <v>89</v>
      </c>
      <c r="D16" s="117">
        <v>0.12659999999999999</v>
      </c>
      <c r="E16" s="117">
        <v>0.1268</v>
      </c>
      <c r="F16" s="132">
        <f t="shared" si="0"/>
        <v>-2.0000000000000573E-4</v>
      </c>
      <c r="G16" s="112">
        <f t="shared" si="1"/>
        <v>0.12669999999999998</v>
      </c>
      <c r="H16" s="31">
        <v>0.13420000000000001</v>
      </c>
      <c r="I16" s="14">
        <v>0.13420000000000001</v>
      </c>
      <c r="J16" s="111">
        <f t="shared" si="2"/>
        <v>0</v>
      </c>
      <c r="K16" s="112">
        <f t="shared" si="3"/>
        <v>0.13420000000000001</v>
      </c>
      <c r="L16" s="53">
        <f t="shared" si="4"/>
        <v>7.5000000000000344E-3</v>
      </c>
      <c r="M16" s="31">
        <v>0.13220000000000001</v>
      </c>
      <c r="N16" s="14">
        <v>0.1321</v>
      </c>
      <c r="O16" s="111">
        <f t="shared" si="5"/>
        <v>1.0000000000001674E-4</v>
      </c>
      <c r="P16" s="112">
        <f t="shared" si="6"/>
        <v>0.13214999999999999</v>
      </c>
      <c r="Q16" s="53">
        <f t="shared" si="7"/>
        <v>5.4500000000000104E-3</v>
      </c>
      <c r="R16" s="113">
        <f t="shared" si="8"/>
        <v>37.500000000000171</v>
      </c>
      <c r="S16" s="111">
        <f t="shared" si="9"/>
        <v>27.25000000000005</v>
      </c>
      <c r="T16" s="111">
        <f t="shared" si="10"/>
        <v>10.250000000000121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>
      <c r="A17" s="30" t="s">
        <v>68</v>
      </c>
      <c r="B17" s="45">
        <v>190</v>
      </c>
      <c r="C17" s="48" t="s">
        <v>90</v>
      </c>
      <c r="D17" s="119">
        <v>0.128</v>
      </c>
      <c r="E17" s="119">
        <v>0.12790000000000001</v>
      </c>
      <c r="F17" s="132">
        <f t="shared" si="0"/>
        <v>9.9999999999988987E-5</v>
      </c>
      <c r="G17" s="112">
        <f t="shared" si="1"/>
        <v>0.12795000000000001</v>
      </c>
      <c r="H17" s="31">
        <v>0.1353</v>
      </c>
      <c r="I17" s="14">
        <v>0.1356</v>
      </c>
      <c r="J17" s="111">
        <f t="shared" si="2"/>
        <v>-2.9999999999999472E-4</v>
      </c>
      <c r="K17" s="112">
        <f t="shared" si="3"/>
        <v>0.13545000000000001</v>
      </c>
      <c r="L17" s="53">
        <f t="shared" si="4"/>
        <v>7.5000000000000067E-3</v>
      </c>
      <c r="M17" s="31">
        <v>0.13339999999999999</v>
      </c>
      <c r="N17" s="14">
        <v>0.1333</v>
      </c>
      <c r="O17" s="111">
        <f t="shared" si="5"/>
        <v>9.9999999999988987E-5</v>
      </c>
      <c r="P17" s="112">
        <f t="shared" si="6"/>
        <v>0.13335</v>
      </c>
      <c r="Q17" s="53">
        <f t="shared" si="7"/>
        <v>5.3999999999999881E-3</v>
      </c>
      <c r="R17" s="113">
        <f t="shared" si="8"/>
        <v>39.473684210526351</v>
      </c>
      <c r="S17" s="111">
        <f t="shared" si="9"/>
        <v>28.421052631578885</v>
      </c>
      <c r="T17" s="111">
        <f t="shared" si="10"/>
        <v>11.052631578947466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>
      <c r="A18" s="30" t="s">
        <v>78</v>
      </c>
      <c r="B18" s="45">
        <v>100</v>
      </c>
      <c r="C18" s="48" t="s">
        <v>102</v>
      </c>
      <c r="D18" s="128">
        <v>0.1263</v>
      </c>
      <c r="E18" s="128">
        <v>0.12640000000000001</v>
      </c>
      <c r="F18" s="132">
        <f t="shared" si="0"/>
        <v>-1.0000000000001674E-4</v>
      </c>
      <c r="G18" s="112">
        <f t="shared" si="1"/>
        <v>0.12635000000000002</v>
      </c>
      <c r="H18" s="31">
        <v>0.13730000000000001</v>
      </c>
      <c r="I18" s="14">
        <v>0.13719999999999999</v>
      </c>
      <c r="J18" s="111">
        <f t="shared" si="2"/>
        <v>1.0000000000001674E-4</v>
      </c>
      <c r="K18" s="112">
        <f t="shared" si="3"/>
        <v>0.13724999999999998</v>
      </c>
      <c r="L18" s="53">
        <f t="shared" si="4"/>
        <v>1.0899999999999965E-2</v>
      </c>
      <c r="M18" s="56">
        <v>0.1353</v>
      </c>
      <c r="N18" s="14">
        <v>0.13500000000000001</v>
      </c>
      <c r="O18" s="111">
        <f t="shared" si="5"/>
        <v>2.9999999999999472E-4</v>
      </c>
      <c r="P18" s="112">
        <f t="shared" si="6"/>
        <v>0.13514999999999999</v>
      </c>
      <c r="Q18" s="53">
        <f t="shared" si="7"/>
        <v>8.7999999999999745E-3</v>
      </c>
      <c r="R18" s="113">
        <f t="shared" si="8"/>
        <v>108.99999999999964</v>
      </c>
      <c r="S18" s="111">
        <f t="shared" si="9"/>
        <v>87.99999999999973</v>
      </c>
      <c r="T18" s="111">
        <f t="shared" si="10"/>
        <v>20.999999999999915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>
      <c r="A19" s="30" t="s">
        <v>79</v>
      </c>
      <c r="B19" s="46">
        <v>100</v>
      </c>
      <c r="C19" s="48" t="s">
        <v>103</v>
      </c>
      <c r="D19" s="128">
        <v>0.12690000000000001</v>
      </c>
      <c r="E19" s="128">
        <v>0.1265</v>
      </c>
      <c r="F19" s="132">
        <f t="shared" si="0"/>
        <v>4.0000000000001146E-4</v>
      </c>
      <c r="G19" s="112">
        <f t="shared" si="1"/>
        <v>0.12670000000000001</v>
      </c>
      <c r="H19" s="31">
        <v>0.14180000000000001</v>
      </c>
      <c r="I19" s="14">
        <v>0.14180000000000001</v>
      </c>
      <c r="J19" s="111">
        <f t="shared" si="2"/>
        <v>0</v>
      </c>
      <c r="K19" s="112">
        <f t="shared" si="3"/>
        <v>0.14180000000000001</v>
      </c>
      <c r="L19" s="53">
        <f t="shared" si="4"/>
        <v>1.5100000000000002E-2</v>
      </c>
      <c r="M19" s="31">
        <v>0.13919999999999999</v>
      </c>
      <c r="N19" s="53">
        <v>0.13919999999999999</v>
      </c>
      <c r="O19" s="111">
        <f t="shared" si="5"/>
        <v>0</v>
      </c>
      <c r="P19" s="112">
        <f t="shared" si="6"/>
        <v>0.13919999999999999</v>
      </c>
      <c r="Q19" s="53">
        <f t="shared" si="7"/>
        <v>1.2499999999999983E-2</v>
      </c>
      <c r="R19" s="113">
        <f t="shared" si="8"/>
        <v>151</v>
      </c>
      <c r="S19" s="111">
        <f t="shared" si="9"/>
        <v>124.99999999999983</v>
      </c>
      <c r="T19" s="111">
        <f t="shared" si="10"/>
        <v>26.000000000000171</v>
      </c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>
      <c r="A20" s="30" t="s">
        <v>80</v>
      </c>
      <c r="B20" s="47">
        <v>100</v>
      </c>
      <c r="C20" s="48" t="s">
        <v>104</v>
      </c>
      <c r="D20" s="129">
        <v>0.12529999999999999</v>
      </c>
      <c r="E20" s="129">
        <v>0.12540000000000001</v>
      </c>
      <c r="F20" s="132">
        <f t="shared" si="0"/>
        <v>-1.0000000000001674E-4</v>
      </c>
      <c r="G20" s="112">
        <f t="shared" si="1"/>
        <v>0.12535000000000002</v>
      </c>
      <c r="H20" s="31">
        <v>0.13869999999999999</v>
      </c>
      <c r="I20" s="14">
        <v>0.1386</v>
      </c>
      <c r="J20" s="111">
        <f t="shared" si="2"/>
        <v>9.9999999999988987E-5</v>
      </c>
      <c r="K20" s="112">
        <f t="shared" si="3"/>
        <v>0.13865</v>
      </c>
      <c r="L20" s="53">
        <f t="shared" si="4"/>
        <v>1.3299999999999979E-2</v>
      </c>
      <c r="M20" s="31">
        <v>0.1363</v>
      </c>
      <c r="N20" s="14">
        <v>0.13619999999999999</v>
      </c>
      <c r="O20" s="111">
        <f t="shared" si="5"/>
        <v>1.0000000000001674E-4</v>
      </c>
      <c r="P20" s="112">
        <f t="shared" si="6"/>
        <v>0.13624999999999998</v>
      </c>
      <c r="Q20" s="53">
        <f t="shared" si="7"/>
        <v>1.0899999999999965E-2</v>
      </c>
      <c r="R20" s="113">
        <f t="shared" si="8"/>
        <v>132.99999999999977</v>
      </c>
      <c r="S20" s="111">
        <f t="shared" si="9"/>
        <v>108.99999999999964</v>
      </c>
      <c r="T20" s="111">
        <f t="shared" si="10"/>
        <v>24.000000000000128</v>
      </c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</row>
    <row r="21" spans="1:43">
      <c r="A21" s="30" t="s">
        <v>66</v>
      </c>
      <c r="B21" s="47">
        <v>200</v>
      </c>
      <c r="C21" s="48" t="s">
        <v>91</v>
      </c>
      <c r="D21" s="120">
        <v>0.1263</v>
      </c>
      <c r="E21" s="120">
        <v>0.1265</v>
      </c>
      <c r="F21" s="132">
        <f t="shared" si="0"/>
        <v>-2.0000000000000573E-4</v>
      </c>
      <c r="G21" s="112">
        <f t="shared" si="1"/>
        <v>0.12640000000000001</v>
      </c>
      <c r="H21" s="31">
        <v>0.1366</v>
      </c>
      <c r="I21" s="14">
        <v>0.13669999999999999</v>
      </c>
      <c r="J21" s="111">
        <f t="shared" si="2"/>
        <v>-9.9999999999988987E-5</v>
      </c>
      <c r="K21" s="112">
        <f t="shared" si="3"/>
        <v>0.13664999999999999</v>
      </c>
      <c r="L21" s="53">
        <f t="shared" si="4"/>
        <v>1.0249999999999981E-2</v>
      </c>
      <c r="M21" s="31">
        <v>0.13420000000000001</v>
      </c>
      <c r="N21" s="14">
        <v>0.13439999999999999</v>
      </c>
      <c r="O21" s="111">
        <f t="shared" si="5"/>
        <v>-1.9999999999997797E-4</v>
      </c>
      <c r="P21" s="112">
        <f t="shared" si="6"/>
        <v>0.1343</v>
      </c>
      <c r="Q21" s="53">
        <f t="shared" si="7"/>
        <v>7.8999999999999904E-3</v>
      </c>
      <c r="R21" s="113">
        <f t="shared" si="8"/>
        <v>51.249999999999908</v>
      </c>
      <c r="S21" s="111">
        <f t="shared" si="9"/>
        <v>39.49999999999995</v>
      </c>
      <c r="T21" s="111">
        <f t="shared" si="10"/>
        <v>11.749999999999957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>
      <c r="A22" s="30" t="s">
        <v>82</v>
      </c>
      <c r="B22" s="50">
        <v>100</v>
      </c>
      <c r="C22" s="48" t="s">
        <v>105</v>
      </c>
      <c r="D22" s="130">
        <v>0.12759999999999999</v>
      </c>
      <c r="E22" s="130">
        <v>0.12770000000000001</v>
      </c>
      <c r="F22" s="132">
        <f t="shared" si="0"/>
        <v>-1.0000000000001674E-4</v>
      </c>
      <c r="G22" s="112">
        <f t="shared" si="1"/>
        <v>0.12764999999999999</v>
      </c>
      <c r="H22" s="31">
        <v>0.1353</v>
      </c>
      <c r="I22" s="14">
        <v>0.1353</v>
      </c>
      <c r="J22" s="111">
        <f t="shared" si="2"/>
        <v>0</v>
      </c>
      <c r="K22" s="112">
        <f t="shared" si="3"/>
        <v>0.1353</v>
      </c>
      <c r="L22" s="53">
        <f t="shared" si="4"/>
        <v>7.6500000000000179E-3</v>
      </c>
      <c r="M22" s="31">
        <v>0.1336</v>
      </c>
      <c r="N22" s="14">
        <v>0.13350000000000001</v>
      </c>
      <c r="O22" s="111">
        <f t="shared" si="5"/>
        <v>9.9999999999988987E-5</v>
      </c>
      <c r="P22" s="112">
        <f t="shared" si="6"/>
        <v>0.13355</v>
      </c>
      <c r="Q22" s="53">
        <f t="shared" si="7"/>
        <v>5.9000000000000163E-3</v>
      </c>
      <c r="R22" s="113">
        <f t="shared" si="8"/>
        <v>76.500000000000171</v>
      </c>
      <c r="S22" s="111">
        <f t="shared" si="9"/>
        <v>59.000000000000163</v>
      </c>
      <c r="T22" s="111">
        <f t="shared" si="10"/>
        <v>17.500000000000007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>
      <c r="A23" s="30" t="s">
        <v>81</v>
      </c>
      <c r="B23" s="21">
        <v>100</v>
      </c>
      <c r="C23" s="48" t="s">
        <v>106</v>
      </c>
      <c r="D23" s="130">
        <v>0.12920000000000001</v>
      </c>
      <c r="E23" s="130">
        <v>0.129</v>
      </c>
      <c r="F23" s="132">
        <f t="shared" si="0"/>
        <v>2.0000000000000573E-4</v>
      </c>
      <c r="G23" s="112">
        <f t="shared" si="1"/>
        <v>0.12909999999999999</v>
      </c>
      <c r="H23" s="31">
        <v>0.14319999999999999</v>
      </c>
      <c r="I23" s="14">
        <v>0.14319999999999999</v>
      </c>
      <c r="J23" s="111">
        <f t="shared" si="2"/>
        <v>0</v>
      </c>
      <c r="K23" s="112">
        <f t="shared" si="3"/>
        <v>0.14319999999999999</v>
      </c>
      <c r="L23" s="53">
        <f t="shared" si="4"/>
        <v>1.4100000000000001E-2</v>
      </c>
      <c r="M23" s="31">
        <v>0.14080000000000001</v>
      </c>
      <c r="N23" s="14">
        <v>0.14069999999999999</v>
      </c>
      <c r="O23" s="111">
        <f t="shared" si="5"/>
        <v>1.0000000000001674E-4</v>
      </c>
      <c r="P23" s="112">
        <f t="shared" si="6"/>
        <v>0.14074999999999999</v>
      </c>
      <c r="Q23" s="53">
        <f t="shared" si="7"/>
        <v>1.1649999999999994E-2</v>
      </c>
      <c r="R23" s="113">
        <f t="shared" si="8"/>
        <v>141</v>
      </c>
      <c r="S23" s="111">
        <f t="shared" si="9"/>
        <v>116.49999999999993</v>
      </c>
      <c r="T23" s="111">
        <f t="shared" si="10"/>
        <v>24.500000000000071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>
      <c r="A24" s="30" t="s">
        <v>83</v>
      </c>
      <c r="B24" s="21">
        <v>100</v>
      </c>
      <c r="C24" s="48" t="s">
        <v>107</v>
      </c>
      <c r="D24" s="130">
        <v>0.12670000000000001</v>
      </c>
      <c r="E24" s="130">
        <v>0.12659999999999999</v>
      </c>
      <c r="F24" s="132">
        <f t="shared" si="0"/>
        <v>1.0000000000001674E-4</v>
      </c>
      <c r="G24" s="112">
        <f t="shared" si="1"/>
        <v>0.12664999999999998</v>
      </c>
      <c r="H24" s="31">
        <v>0.1444</v>
      </c>
      <c r="I24" s="14">
        <v>0.14449999999999999</v>
      </c>
      <c r="J24" s="111">
        <f t="shared" si="2"/>
        <v>-9.9999999999988987E-5</v>
      </c>
      <c r="K24" s="112">
        <f t="shared" si="3"/>
        <v>0.14445</v>
      </c>
      <c r="L24" s="53">
        <f t="shared" si="4"/>
        <v>1.780000000000001E-2</v>
      </c>
      <c r="M24" s="56">
        <v>0.1414</v>
      </c>
      <c r="N24" s="14">
        <v>0.14119999999999999</v>
      </c>
      <c r="O24" s="111">
        <f t="shared" si="5"/>
        <v>2.0000000000000573E-4</v>
      </c>
      <c r="P24" s="112">
        <f t="shared" si="6"/>
        <v>0.14129999999999998</v>
      </c>
      <c r="Q24" s="53">
        <f t="shared" si="7"/>
        <v>1.4649999999999996E-2</v>
      </c>
      <c r="R24" s="113">
        <f t="shared" si="8"/>
        <v>178.00000000000011</v>
      </c>
      <c r="S24" s="111">
        <f t="shared" si="9"/>
        <v>146.49999999999997</v>
      </c>
      <c r="T24" s="111">
        <f t="shared" si="10"/>
        <v>31.500000000000142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</row>
    <row r="25" spans="1:43">
      <c r="A25" s="30" t="s">
        <v>67</v>
      </c>
      <c r="B25" s="21">
        <v>250</v>
      </c>
      <c r="C25" s="48" t="s">
        <v>92</v>
      </c>
      <c r="D25" s="121">
        <v>0.12759999999999999</v>
      </c>
      <c r="E25" s="121">
        <v>0.12759999999999999</v>
      </c>
      <c r="F25" s="132">
        <f t="shared" si="0"/>
        <v>0</v>
      </c>
      <c r="G25" s="112">
        <f t="shared" si="1"/>
        <v>0.12759999999999999</v>
      </c>
      <c r="H25" s="31">
        <v>0.13589999999999999</v>
      </c>
      <c r="I25" s="14">
        <v>0.1358</v>
      </c>
      <c r="J25" s="111">
        <f t="shared" si="2"/>
        <v>9.9999999999988987E-5</v>
      </c>
      <c r="K25" s="112">
        <f t="shared" si="3"/>
        <v>0.13585</v>
      </c>
      <c r="L25" s="53">
        <f t="shared" si="4"/>
        <v>8.2500000000000073E-3</v>
      </c>
      <c r="M25" s="31">
        <v>0.13320000000000001</v>
      </c>
      <c r="N25" s="14">
        <v>0.1333</v>
      </c>
      <c r="O25" s="111">
        <f t="shared" si="5"/>
        <v>-9.9999999999988987E-5</v>
      </c>
      <c r="P25" s="112">
        <f t="shared" si="6"/>
        <v>0.13325000000000001</v>
      </c>
      <c r="Q25" s="53">
        <f t="shared" si="7"/>
        <v>5.6500000000000161E-3</v>
      </c>
      <c r="R25" s="113">
        <f t="shared" si="8"/>
        <v>33.000000000000028</v>
      </c>
      <c r="S25" s="111">
        <f t="shared" si="9"/>
        <v>22.600000000000065</v>
      </c>
      <c r="T25" s="111">
        <f t="shared" si="10"/>
        <v>10.399999999999963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</row>
    <row r="26" spans="1:43">
      <c r="A26" s="30" t="s">
        <v>84</v>
      </c>
      <c r="B26" s="21">
        <v>100</v>
      </c>
      <c r="C26" s="48" t="s">
        <v>108</v>
      </c>
      <c r="D26" s="131">
        <v>0.12659999999999999</v>
      </c>
      <c r="E26" s="131">
        <v>0.12690000000000001</v>
      </c>
      <c r="F26" s="132">
        <f t="shared" si="0"/>
        <v>-3.0000000000002247E-4</v>
      </c>
      <c r="G26" s="112">
        <f t="shared" si="1"/>
        <v>0.12675</v>
      </c>
      <c r="H26" s="31">
        <v>0.13469999999999999</v>
      </c>
      <c r="I26" s="14">
        <v>0.13469999999999999</v>
      </c>
      <c r="J26" s="111">
        <f t="shared" si="2"/>
        <v>0</v>
      </c>
      <c r="K26" s="112">
        <f t="shared" si="3"/>
        <v>0.13469999999999999</v>
      </c>
      <c r="L26" s="53">
        <f t="shared" si="4"/>
        <v>7.9499999999999849E-3</v>
      </c>
      <c r="M26" s="31">
        <v>0.13250000000000001</v>
      </c>
      <c r="N26" s="14">
        <v>0.13270000000000001</v>
      </c>
      <c r="O26" s="111">
        <f t="shared" si="5"/>
        <v>-2.0000000000000573E-4</v>
      </c>
      <c r="P26" s="112">
        <f t="shared" si="6"/>
        <v>0.1326</v>
      </c>
      <c r="Q26" s="53">
        <f t="shared" si="7"/>
        <v>5.8499999999999941E-3</v>
      </c>
      <c r="R26" s="113">
        <f t="shared" si="8"/>
        <v>79.499999999999844</v>
      </c>
      <c r="S26" s="111">
        <f t="shared" si="9"/>
        <v>58.499999999999943</v>
      </c>
      <c r="T26" s="111">
        <f t="shared" si="10"/>
        <v>20.999999999999901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3">
      <c r="A27" s="30" t="s">
        <v>85</v>
      </c>
      <c r="B27" s="21">
        <v>100</v>
      </c>
      <c r="C27" s="48" t="s">
        <v>109</v>
      </c>
      <c r="D27" s="132">
        <v>0.1298</v>
      </c>
      <c r="E27" s="132">
        <v>0.1295</v>
      </c>
      <c r="F27" s="132">
        <f t="shared" si="0"/>
        <v>2.9999999999999472E-4</v>
      </c>
      <c r="G27" s="112">
        <f t="shared" si="1"/>
        <v>0.12964999999999999</v>
      </c>
      <c r="H27" s="31">
        <v>0.14430000000000001</v>
      </c>
      <c r="I27" s="14">
        <v>0.1444</v>
      </c>
      <c r="J27" s="111">
        <f t="shared" si="2"/>
        <v>-9.9999999999988987E-5</v>
      </c>
      <c r="K27" s="112">
        <f t="shared" si="3"/>
        <v>0.14435000000000001</v>
      </c>
      <c r="L27" s="53">
        <f t="shared" si="4"/>
        <v>1.4700000000000019E-2</v>
      </c>
      <c r="M27" s="31">
        <v>0.1414</v>
      </c>
      <c r="N27" s="14">
        <v>0.1414</v>
      </c>
      <c r="O27" s="111">
        <f t="shared" si="5"/>
        <v>0</v>
      </c>
      <c r="P27" s="112">
        <f t="shared" si="6"/>
        <v>0.1414</v>
      </c>
      <c r="Q27" s="53">
        <f t="shared" si="7"/>
        <v>1.175000000000001E-2</v>
      </c>
      <c r="R27" s="113">
        <f t="shared" si="8"/>
        <v>147.00000000000017</v>
      </c>
      <c r="S27" s="111">
        <f t="shared" si="9"/>
        <v>117.5000000000001</v>
      </c>
      <c r="T27" s="111">
        <f t="shared" si="10"/>
        <v>29.500000000000071</v>
      </c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3">
      <c r="A28" s="30"/>
      <c r="C28" s="48"/>
      <c r="D28" s="52"/>
      <c r="E28" s="52"/>
      <c r="F28" s="52"/>
      <c r="G28" s="49"/>
      <c r="H28" s="31"/>
      <c r="I28" s="14"/>
      <c r="J28" s="54"/>
      <c r="K28" s="49"/>
      <c r="L28" s="53"/>
      <c r="M28" s="31"/>
      <c r="N28" s="14"/>
      <c r="O28" s="54"/>
      <c r="P28" s="49"/>
      <c r="Q28" s="53"/>
      <c r="R28" s="56"/>
      <c r="S28" s="54"/>
      <c r="T28" s="5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3">
      <c r="A29" s="30"/>
      <c r="C29" s="48"/>
      <c r="D29" s="52"/>
      <c r="E29" s="52"/>
      <c r="F29" s="52"/>
      <c r="G29" s="49"/>
      <c r="H29" s="31"/>
      <c r="I29" s="14"/>
      <c r="J29" s="54"/>
      <c r="K29" s="49"/>
      <c r="L29" s="53"/>
      <c r="M29" s="31"/>
      <c r="N29" s="14"/>
      <c r="O29" s="54"/>
      <c r="P29" s="49"/>
      <c r="Q29" s="53"/>
      <c r="R29" s="56"/>
      <c r="S29" s="54"/>
      <c r="T29" s="5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3">
      <c r="A30" s="30"/>
      <c r="C30" s="48"/>
      <c r="D30" s="52"/>
      <c r="E30" s="52"/>
      <c r="F30" s="52"/>
      <c r="G30" s="49"/>
      <c r="H30" s="31"/>
      <c r="I30" s="14"/>
      <c r="J30" s="54"/>
      <c r="K30" s="49"/>
      <c r="L30" s="53"/>
      <c r="M30" s="31"/>
      <c r="N30" s="14"/>
      <c r="O30" s="54"/>
      <c r="P30" s="49"/>
      <c r="Q30" s="53"/>
      <c r="R30" s="56"/>
      <c r="S30" s="54"/>
      <c r="T30" s="5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</row>
    <row r="31" spans="1:43">
      <c r="D31" s="31"/>
      <c r="E31" s="12"/>
      <c r="F31" s="12"/>
      <c r="G31" s="13"/>
      <c r="H31" s="31"/>
      <c r="I31" s="14"/>
      <c r="J31" s="72" t="s">
        <v>56</v>
      </c>
      <c r="K31" s="73">
        <f>(0.0005*1000)/(500/1000)</f>
        <v>1</v>
      </c>
      <c r="L31" s="53"/>
      <c r="M31" s="31"/>
      <c r="N31" s="14"/>
      <c r="O31" s="14"/>
      <c r="P31" s="49"/>
      <c r="Q31" s="53"/>
      <c r="R31" s="31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43">
      <c r="D32" s="31"/>
      <c r="E32" s="12"/>
      <c r="F32" s="12"/>
      <c r="G32" s="13"/>
      <c r="H32" s="31"/>
      <c r="I32" s="14"/>
      <c r="J32" s="14"/>
      <c r="K32" s="13"/>
      <c r="L32" s="53"/>
      <c r="M32" s="31"/>
      <c r="N32" s="14"/>
      <c r="O32" s="14"/>
      <c r="P32" s="49"/>
      <c r="Q32" s="53"/>
      <c r="R32" s="31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</row>
    <row r="33" spans="1:42">
      <c r="D33" s="31"/>
      <c r="E33" s="12"/>
      <c r="F33" s="12"/>
      <c r="G33" s="13"/>
      <c r="H33" s="31"/>
      <c r="I33" s="14"/>
      <c r="J33" s="14"/>
      <c r="K33" s="61"/>
      <c r="L33" s="62"/>
      <c r="M33" s="31"/>
      <c r="N33" s="14"/>
      <c r="O33" s="14"/>
      <c r="P33" s="49"/>
      <c r="Q33" s="53"/>
      <c r="R33" s="31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>
      <c r="A34"/>
      <c r="B34"/>
      <c r="C34"/>
      <c r="D34" s="31"/>
      <c r="E34" s="12"/>
      <c r="F34" s="12"/>
      <c r="G34" s="13"/>
      <c r="H34" s="31"/>
      <c r="I34" s="14"/>
      <c r="J34" s="14"/>
      <c r="K34" s="63"/>
      <c r="L34" s="62"/>
      <c r="M34" s="31"/>
      <c r="N34" s="14"/>
      <c r="O34" s="14"/>
      <c r="P34" s="49"/>
      <c r="Q34" s="53"/>
      <c r="R34" s="31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>
      <c r="A35"/>
      <c r="B35"/>
      <c r="C35"/>
      <c r="D35" s="31"/>
      <c r="E35" s="12"/>
      <c r="F35" s="12"/>
      <c r="G35" s="13"/>
      <c r="H35" s="31"/>
      <c r="I35" s="14"/>
      <c r="J35" s="14"/>
      <c r="K35" s="13"/>
      <c r="L35" s="53"/>
      <c r="M35" s="31"/>
      <c r="N35" s="14"/>
      <c r="O35" s="14"/>
      <c r="P35" s="49"/>
      <c r="Q35" s="53"/>
      <c r="R35" s="31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>
      <c r="A36"/>
      <c r="B36"/>
      <c r="C36"/>
      <c r="D36" s="31"/>
      <c r="E36" s="12"/>
      <c r="F36" s="12"/>
      <c r="G36" s="13"/>
      <c r="H36" s="31"/>
      <c r="I36" s="14"/>
      <c r="J36" s="14"/>
      <c r="K36" s="13"/>
      <c r="L36" s="53"/>
      <c r="M36" s="31"/>
      <c r="N36" s="14"/>
      <c r="O36" s="14"/>
      <c r="P36" s="49"/>
      <c r="Q36" s="53"/>
      <c r="R36" s="31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>
      <c r="A37"/>
      <c r="B37"/>
      <c r="C37"/>
      <c r="D37" s="31"/>
      <c r="E37" s="12"/>
      <c r="F37" s="12"/>
      <c r="G37" s="13"/>
      <c r="H37" s="31"/>
      <c r="I37" s="14"/>
      <c r="J37" s="14"/>
      <c r="K37" s="13"/>
      <c r="L37" s="53"/>
      <c r="M37" s="31"/>
      <c r="N37" s="14"/>
      <c r="O37" s="14"/>
      <c r="P37" s="49"/>
      <c r="Q37" s="53"/>
      <c r="R37" s="3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</row>
    <row r="38" spans="1:42">
      <c r="A38"/>
      <c r="B38"/>
      <c r="C38"/>
      <c r="D38" s="31"/>
      <c r="E38" s="12"/>
      <c r="F38" s="12"/>
      <c r="G38" s="13"/>
      <c r="H38" s="31"/>
      <c r="I38" s="14"/>
      <c r="J38" s="14"/>
      <c r="K38" s="13"/>
      <c r="L38" s="53"/>
      <c r="M38" s="31"/>
      <c r="N38" s="14"/>
      <c r="O38" s="14"/>
      <c r="P38" s="49"/>
      <c r="Q38" s="53"/>
      <c r="R38" s="31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</row>
    <row r="39" spans="1:42">
      <c r="A39"/>
      <c r="B39"/>
      <c r="C39"/>
      <c r="D39" s="31"/>
      <c r="E39" s="12"/>
      <c r="F39" s="12"/>
      <c r="G39" s="13"/>
      <c r="H39" s="31"/>
      <c r="I39" s="14"/>
      <c r="J39" s="14"/>
      <c r="K39" s="13"/>
      <c r="L39" s="53"/>
      <c r="M39" s="31"/>
      <c r="N39" s="14"/>
      <c r="O39" s="14"/>
      <c r="P39" s="49"/>
      <c r="Q39" s="53"/>
      <c r="R39" s="31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>
      <c r="A40"/>
      <c r="B40"/>
      <c r="C40"/>
      <c r="D40" s="31"/>
      <c r="E40" s="12"/>
      <c r="F40" s="12"/>
      <c r="G40" s="13"/>
      <c r="H40" s="31"/>
      <c r="I40" s="14"/>
      <c r="J40" s="14"/>
      <c r="K40" s="13"/>
      <c r="L40" s="53"/>
      <c r="M40" s="31"/>
      <c r="N40" s="14"/>
      <c r="O40" s="14"/>
      <c r="P40" s="49"/>
      <c r="Q40" s="53"/>
      <c r="R40" s="31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</row>
    <row r="41" spans="1:42">
      <c r="A41"/>
      <c r="B41"/>
      <c r="C41"/>
      <c r="D41" s="31"/>
      <c r="E41" s="12"/>
      <c r="F41" s="12"/>
      <c r="G41" s="13"/>
      <c r="H41" s="31"/>
      <c r="I41" s="14"/>
      <c r="J41" s="14"/>
      <c r="K41" s="13"/>
      <c r="L41" s="53"/>
      <c r="M41" s="31"/>
      <c r="N41" s="14"/>
      <c r="O41" s="14"/>
      <c r="P41" s="49"/>
      <c r="Q41" s="53"/>
      <c r="R41" s="31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</row>
    <row r="42" spans="1:42">
      <c r="A42"/>
      <c r="B42"/>
      <c r="C42"/>
      <c r="D42" s="31"/>
      <c r="E42" s="12"/>
      <c r="F42" s="12"/>
      <c r="G42" s="13"/>
      <c r="H42" s="31"/>
      <c r="I42" s="14"/>
      <c r="J42" s="14"/>
      <c r="K42" s="13"/>
      <c r="L42" s="53"/>
      <c r="M42" s="31"/>
      <c r="N42" s="14"/>
      <c r="O42" s="14"/>
      <c r="P42" s="49"/>
      <c r="Q42" s="53"/>
      <c r="R42" s="31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>
      <c r="A43"/>
      <c r="B43"/>
      <c r="C43"/>
      <c r="D43" s="31"/>
      <c r="E43" s="12"/>
      <c r="F43" s="12"/>
      <c r="G43" s="13"/>
      <c r="H43" s="31"/>
      <c r="I43" s="14"/>
      <c r="J43" s="14"/>
      <c r="K43" s="13"/>
      <c r="L43" s="53"/>
      <c r="M43" s="31"/>
      <c r="N43" s="14"/>
      <c r="O43" s="14"/>
      <c r="P43" s="49"/>
      <c r="Q43" s="53"/>
      <c r="R43" s="31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>
      <c r="A44"/>
      <c r="B44"/>
      <c r="C44"/>
      <c r="D44" s="31"/>
      <c r="E44" s="12"/>
      <c r="F44" s="12"/>
      <c r="G44" s="13"/>
      <c r="H44" s="31"/>
      <c r="I44" s="14"/>
      <c r="J44" s="14"/>
      <c r="K44" s="13"/>
      <c r="L44" s="53"/>
      <c r="M44" s="31"/>
      <c r="N44" s="14"/>
      <c r="O44" s="14"/>
      <c r="P44" s="49"/>
      <c r="Q44" s="53"/>
      <c r="R44" s="31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>
      <c r="A45"/>
      <c r="B45"/>
      <c r="C45"/>
      <c r="D45" s="31"/>
      <c r="E45" s="12"/>
      <c r="F45" s="12"/>
      <c r="G45" s="13"/>
      <c r="H45" s="31"/>
      <c r="I45" s="14"/>
      <c r="J45" s="14"/>
      <c r="K45" s="13"/>
      <c r="L45" s="53"/>
      <c r="M45" s="31"/>
      <c r="N45" s="14"/>
      <c r="O45" s="14"/>
      <c r="P45" s="49"/>
      <c r="Q45" s="53"/>
      <c r="R45" s="31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>
      <c r="A46"/>
      <c r="B46"/>
      <c r="C46"/>
      <c r="D46" s="31"/>
      <c r="E46" s="12"/>
      <c r="F46" s="12"/>
      <c r="G46" s="13"/>
      <c r="H46" s="31"/>
      <c r="I46" s="14"/>
      <c r="J46" s="14"/>
      <c r="K46" s="13"/>
      <c r="L46" s="53"/>
      <c r="M46" s="31"/>
      <c r="N46" s="14"/>
      <c r="O46" s="14"/>
      <c r="P46" s="49"/>
      <c r="Q46" s="53"/>
      <c r="R46" s="31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>
      <c r="A47"/>
      <c r="B47"/>
      <c r="C47"/>
      <c r="D47" s="31"/>
      <c r="E47" s="12"/>
      <c r="F47" s="12"/>
      <c r="G47" s="13"/>
      <c r="H47" s="31"/>
      <c r="I47" s="14"/>
      <c r="J47" s="14"/>
      <c r="K47" s="13"/>
      <c r="L47" s="53"/>
      <c r="M47" s="31"/>
      <c r="N47" s="14"/>
      <c r="O47" s="14"/>
      <c r="P47" s="49"/>
      <c r="Q47" s="53"/>
      <c r="R47" s="31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>
      <c r="A48"/>
      <c r="B48"/>
      <c r="C48"/>
      <c r="D48" s="31"/>
      <c r="E48" s="12"/>
      <c r="F48" s="12"/>
      <c r="G48" s="13"/>
      <c r="H48" s="31"/>
      <c r="I48" s="14"/>
      <c r="J48" s="14"/>
      <c r="K48" s="13"/>
      <c r="L48" s="53"/>
      <c r="M48" s="31"/>
      <c r="N48" s="14"/>
      <c r="O48" s="14"/>
      <c r="P48" s="49"/>
      <c r="Q48" s="53"/>
      <c r="R48" s="31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</row>
    <row r="49" spans="1:42">
      <c r="A49"/>
      <c r="B49"/>
      <c r="C49"/>
      <c r="D49" s="31"/>
      <c r="E49" s="12"/>
      <c r="F49" s="12"/>
      <c r="G49" s="13"/>
      <c r="H49" s="31"/>
      <c r="I49" s="14"/>
      <c r="J49" s="14"/>
      <c r="K49" s="13"/>
      <c r="L49" s="53"/>
      <c r="M49" s="31"/>
      <c r="N49" s="14"/>
      <c r="O49" s="14"/>
      <c r="P49" s="49"/>
      <c r="Q49" s="53"/>
      <c r="R49" s="31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</row>
    <row r="50" spans="1:42">
      <c r="A50"/>
      <c r="B50"/>
      <c r="C50"/>
      <c r="D50" s="31"/>
      <c r="E50" s="12"/>
      <c r="F50" s="12"/>
      <c r="G50" s="13"/>
      <c r="H50" s="31"/>
      <c r="I50" s="14"/>
      <c r="J50" s="14"/>
      <c r="K50" s="13"/>
      <c r="L50" s="53"/>
      <c r="M50" s="31"/>
      <c r="N50" s="14"/>
      <c r="O50" s="14"/>
      <c r="P50" s="49"/>
      <c r="Q50" s="53"/>
      <c r="R50" s="31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</row>
    <row r="51" spans="1:42">
      <c r="A51"/>
      <c r="B51"/>
      <c r="C51"/>
      <c r="D51" s="31"/>
      <c r="E51" s="12"/>
      <c r="F51" s="12"/>
      <c r="G51" s="13"/>
      <c r="H51" s="31"/>
      <c r="I51" s="14"/>
      <c r="J51" s="14"/>
      <c r="K51" s="13"/>
      <c r="L51" s="53"/>
      <c r="M51" s="31"/>
      <c r="N51" s="14"/>
      <c r="O51" s="14"/>
      <c r="P51" s="49"/>
      <c r="Q51" s="53"/>
      <c r="R51" s="31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</row>
    <row r="52" spans="1:42">
      <c r="A52"/>
      <c r="B52"/>
      <c r="C52"/>
      <c r="D52" s="31"/>
      <c r="E52" s="12"/>
      <c r="F52" s="12"/>
      <c r="G52" s="13"/>
      <c r="H52" s="31"/>
      <c r="I52" s="14"/>
      <c r="J52" s="14"/>
      <c r="K52" s="13"/>
      <c r="L52" s="53"/>
      <c r="M52" s="31"/>
      <c r="N52" s="14"/>
      <c r="O52" s="14"/>
      <c r="P52" s="49"/>
      <c r="Q52" s="53"/>
      <c r="R52" s="31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</row>
    <row r="53" spans="1:42">
      <c r="A53"/>
      <c r="B53"/>
      <c r="C53"/>
      <c r="D53" s="31"/>
      <c r="E53" s="12"/>
      <c r="F53" s="12"/>
      <c r="G53" s="13"/>
      <c r="H53" s="31"/>
      <c r="I53" s="14"/>
      <c r="J53" s="14"/>
      <c r="K53" s="13"/>
      <c r="L53" s="53"/>
      <c r="M53" s="31"/>
      <c r="N53" s="14"/>
      <c r="O53" s="14"/>
      <c r="P53" s="49"/>
      <c r="Q53" s="53"/>
      <c r="R53" s="31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</row>
    <row r="54" spans="1:42">
      <c r="A54"/>
      <c r="B54"/>
      <c r="C54"/>
      <c r="D54" s="31"/>
      <c r="E54" s="12"/>
      <c r="F54" s="12"/>
      <c r="G54" s="13"/>
      <c r="H54" s="31"/>
      <c r="I54" s="14"/>
      <c r="J54" s="14"/>
      <c r="K54" s="13"/>
      <c r="L54" s="53"/>
      <c r="M54" s="31"/>
      <c r="N54" s="14"/>
      <c r="O54" s="14"/>
      <c r="P54" s="49"/>
      <c r="Q54" s="53"/>
      <c r="R54" s="31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</row>
    <row r="55" spans="1:42">
      <c r="A55"/>
      <c r="B55"/>
      <c r="C55"/>
      <c r="D55" s="31"/>
      <c r="E55" s="12"/>
      <c r="F55" s="12"/>
      <c r="G55" s="13"/>
      <c r="H55" s="31"/>
      <c r="I55" s="14"/>
      <c r="J55" s="14"/>
      <c r="K55" s="13"/>
      <c r="L55" s="53"/>
      <c r="M55" s="31"/>
      <c r="N55" s="14"/>
      <c r="O55" s="14"/>
      <c r="P55" s="49"/>
      <c r="Q55" s="53"/>
      <c r="R55" s="31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</row>
    <row r="56" spans="1:42">
      <c r="A56"/>
      <c r="B56"/>
      <c r="C56"/>
      <c r="D56" s="31"/>
      <c r="E56" s="12"/>
      <c r="F56" s="12"/>
      <c r="G56" s="13"/>
      <c r="H56" s="31"/>
      <c r="I56" s="14"/>
      <c r="J56" s="14"/>
      <c r="K56" s="13"/>
      <c r="L56" s="53"/>
      <c r="M56" s="31"/>
      <c r="N56" s="14"/>
      <c r="O56" s="14"/>
      <c r="P56" s="49"/>
      <c r="Q56" s="53"/>
      <c r="R56" s="31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>
      <c r="A57"/>
      <c r="B57"/>
      <c r="C57"/>
      <c r="D57" s="31"/>
      <c r="E57" s="12"/>
      <c r="F57" s="12"/>
      <c r="G57" s="13"/>
      <c r="H57" s="31"/>
      <c r="I57" s="14"/>
      <c r="J57" s="14"/>
      <c r="K57" s="13"/>
      <c r="L57" s="53"/>
      <c r="M57" s="31"/>
      <c r="N57" s="14"/>
      <c r="O57" s="14"/>
      <c r="P57" s="49"/>
      <c r="Q57" s="53"/>
      <c r="R57" s="31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</row>
    <row r="58" spans="1:42">
      <c r="A58"/>
      <c r="B58"/>
      <c r="C58"/>
      <c r="D58" s="31"/>
      <c r="E58" s="12"/>
      <c r="F58" s="12"/>
      <c r="G58" s="13"/>
      <c r="H58" s="31"/>
      <c r="I58" s="14"/>
      <c r="J58" s="14"/>
      <c r="K58" s="13"/>
      <c r="L58" s="53"/>
      <c r="M58" s="31"/>
      <c r="N58" s="14"/>
      <c r="O58" s="14"/>
      <c r="P58" s="49"/>
      <c r="Q58" s="53"/>
      <c r="R58" s="31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</row>
    <row r="59" spans="1:42">
      <c r="A59"/>
      <c r="B59"/>
      <c r="C59"/>
      <c r="D59" s="31"/>
      <c r="E59" s="12"/>
      <c r="F59" s="12"/>
      <c r="G59" s="13"/>
      <c r="H59" s="31"/>
      <c r="I59" s="14"/>
      <c r="J59" s="14"/>
      <c r="K59" s="13"/>
      <c r="L59" s="53"/>
      <c r="M59" s="31"/>
      <c r="N59" s="14"/>
      <c r="O59" s="14"/>
      <c r="P59" s="49"/>
      <c r="Q59" s="53"/>
      <c r="R59" s="31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</row>
    <row r="60" spans="1:42">
      <c r="A60"/>
      <c r="B60"/>
      <c r="C60"/>
      <c r="D60" s="31"/>
      <c r="E60" s="12"/>
      <c r="F60" s="12"/>
      <c r="G60" s="13"/>
      <c r="H60" s="31"/>
      <c r="I60" s="14"/>
      <c r="J60" s="14"/>
      <c r="K60" s="13"/>
      <c r="L60" s="53"/>
      <c r="M60" s="31"/>
      <c r="N60" s="14"/>
      <c r="O60" s="14"/>
      <c r="P60" s="49"/>
      <c r="Q60" s="53"/>
      <c r="R60" s="31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</row>
    <row r="61" spans="1:42">
      <c r="A61"/>
      <c r="B61"/>
      <c r="C61"/>
      <c r="D61" s="31"/>
      <c r="E61" s="12"/>
      <c r="F61" s="12"/>
      <c r="G61" s="13"/>
      <c r="H61" s="31"/>
      <c r="I61" s="14"/>
      <c r="J61" s="14"/>
      <c r="K61" s="13"/>
      <c r="L61" s="53"/>
      <c r="M61" s="31"/>
      <c r="N61" s="14"/>
      <c r="O61" s="14"/>
      <c r="P61" s="49"/>
      <c r="Q61" s="53"/>
      <c r="R61" s="31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</row>
    <row r="62" spans="1:42">
      <c r="A62"/>
      <c r="B62"/>
      <c r="C62"/>
      <c r="D62" s="31"/>
      <c r="E62" s="12"/>
      <c r="F62" s="12"/>
      <c r="G62" s="13"/>
      <c r="H62" s="31"/>
      <c r="I62" s="14"/>
      <c r="J62" s="14"/>
      <c r="K62" s="13"/>
      <c r="L62" s="53"/>
      <c r="M62" s="31"/>
      <c r="N62" s="14"/>
      <c r="O62" s="14"/>
      <c r="P62" s="49"/>
      <c r="Q62" s="53"/>
      <c r="R62" s="31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</row>
    <row r="63" spans="1:42">
      <c r="A63"/>
      <c r="B63"/>
      <c r="C63"/>
      <c r="D63" s="31"/>
      <c r="E63" s="12"/>
      <c r="F63" s="12"/>
      <c r="G63" s="13"/>
      <c r="H63" s="31"/>
      <c r="I63" s="14"/>
      <c r="J63" s="14"/>
      <c r="K63" s="13"/>
      <c r="L63" s="53"/>
      <c r="M63" s="31"/>
      <c r="N63" s="14"/>
      <c r="O63" s="14"/>
      <c r="P63" s="49"/>
      <c r="Q63" s="53"/>
      <c r="R63" s="31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</row>
    <row r="64" spans="1:42">
      <c r="A64"/>
      <c r="B64"/>
      <c r="C64"/>
      <c r="D64" s="31"/>
      <c r="E64" s="12"/>
      <c r="F64" s="12"/>
      <c r="G64" s="13"/>
      <c r="H64" s="31"/>
      <c r="I64" s="14"/>
      <c r="J64" s="14"/>
      <c r="K64" s="13"/>
      <c r="L64" s="53"/>
      <c r="M64" s="31"/>
      <c r="N64" s="14"/>
      <c r="O64" s="14"/>
      <c r="P64" s="49"/>
      <c r="Q64" s="53"/>
      <c r="R64" s="31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</row>
    <row r="65" spans="1:42">
      <c r="A65"/>
      <c r="B65"/>
      <c r="C65"/>
      <c r="D65" s="31"/>
      <c r="E65" s="12"/>
      <c r="F65" s="12"/>
      <c r="G65" s="13"/>
      <c r="H65" s="31"/>
      <c r="I65" s="14"/>
      <c r="J65" s="14"/>
      <c r="K65" s="13"/>
      <c r="L65" s="53"/>
      <c r="M65" s="31"/>
      <c r="N65" s="14"/>
      <c r="O65" s="14"/>
      <c r="P65" s="49"/>
      <c r="Q65" s="53"/>
      <c r="R65" s="31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</row>
    <row r="66" spans="1:42">
      <c r="A66"/>
      <c r="B66"/>
      <c r="C66"/>
      <c r="D66" s="31"/>
      <c r="E66" s="12"/>
      <c r="F66" s="12"/>
      <c r="G66" s="13"/>
      <c r="H66" s="31"/>
      <c r="I66" s="14"/>
      <c r="J66" s="14"/>
      <c r="K66" s="13"/>
      <c r="L66" s="53"/>
      <c r="M66" s="31"/>
      <c r="N66" s="14"/>
      <c r="O66" s="14"/>
      <c r="P66" s="49"/>
      <c r="Q66" s="53"/>
      <c r="R66" s="31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</row>
    <row r="67" spans="1:42">
      <c r="A67"/>
      <c r="B67"/>
      <c r="C67"/>
      <c r="D67" s="31"/>
      <c r="E67" s="12"/>
      <c r="F67" s="12"/>
      <c r="G67" s="13"/>
      <c r="H67" s="31"/>
      <c r="I67" s="14"/>
      <c r="J67" s="14"/>
      <c r="K67" s="13"/>
      <c r="L67" s="53"/>
      <c r="M67" s="31"/>
      <c r="N67" s="14"/>
      <c r="O67" s="14"/>
      <c r="P67" s="49"/>
      <c r="Q67" s="53"/>
      <c r="R67" s="31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</row>
    <row r="68" spans="1:42">
      <c r="A68"/>
      <c r="B68"/>
      <c r="C68"/>
      <c r="D68" s="31"/>
      <c r="E68" s="12"/>
      <c r="F68" s="12"/>
      <c r="G68" s="13"/>
      <c r="H68" s="31"/>
      <c r="I68" s="14"/>
      <c r="J68" s="14"/>
      <c r="K68" s="13"/>
      <c r="L68" s="53"/>
      <c r="M68" s="31"/>
      <c r="N68" s="14"/>
      <c r="O68" s="14"/>
      <c r="P68" s="49"/>
      <c r="Q68" s="53"/>
      <c r="R68" s="31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</row>
    <row r="69" spans="1:42">
      <c r="A69"/>
      <c r="B69"/>
      <c r="C69"/>
      <c r="D69" s="31"/>
      <c r="E69" s="12"/>
      <c r="F69" s="12"/>
      <c r="G69" s="13"/>
      <c r="H69" s="31"/>
      <c r="I69" s="14"/>
      <c r="J69" s="14"/>
      <c r="K69" s="13"/>
      <c r="L69" s="53"/>
      <c r="M69" s="31"/>
      <c r="N69" s="14"/>
      <c r="O69" s="14"/>
      <c r="P69" s="49"/>
      <c r="Q69" s="53"/>
      <c r="R69" s="31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</row>
    <row r="70" spans="1:42">
      <c r="A70"/>
      <c r="B70"/>
      <c r="C70"/>
      <c r="D70" s="31"/>
      <c r="E70" s="12"/>
      <c r="F70" s="12"/>
      <c r="G70" s="13"/>
      <c r="H70" s="31"/>
      <c r="I70" s="14"/>
      <c r="J70" s="14"/>
      <c r="K70" s="13"/>
      <c r="L70" s="53"/>
      <c r="M70" s="31"/>
      <c r="N70" s="14"/>
      <c r="O70" s="14"/>
      <c r="P70" s="49"/>
      <c r="Q70" s="53"/>
      <c r="R70" s="31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</row>
    <row r="71" spans="1:42">
      <c r="A71"/>
      <c r="B71"/>
      <c r="C71"/>
      <c r="D71" s="31"/>
      <c r="E71" s="12"/>
      <c r="F71" s="12"/>
      <c r="G71" s="13"/>
      <c r="H71" s="31"/>
      <c r="I71" s="14"/>
      <c r="J71" s="14"/>
      <c r="K71" s="13"/>
      <c r="L71" s="53"/>
      <c r="M71" s="31"/>
      <c r="N71" s="14"/>
      <c r="O71" s="14"/>
      <c r="P71" s="49"/>
      <c r="Q71" s="53"/>
      <c r="R71" s="31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</row>
    <row r="72" spans="1:42">
      <c r="A72"/>
      <c r="B72"/>
      <c r="C72"/>
      <c r="D72" s="31"/>
      <c r="E72" s="12"/>
      <c r="F72" s="12"/>
      <c r="G72" s="13"/>
      <c r="H72" s="31"/>
      <c r="I72" s="14"/>
      <c r="J72" s="14"/>
      <c r="K72" s="13"/>
      <c r="L72" s="53"/>
      <c r="M72" s="31"/>
      <c r="N72" s="14"/>
      <c r="O72" s="14"/>
      <c r="P72" s="49"/>
      <c r="Q72" s="53"/>
      <c r="R72" s="31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</row>
    <row r="73" spans="1:42">
      <c r="A73"/>
      <c r="B73"/>
      <c r="C73"/>
      <c r="D73" s="31"/>
      <c r="E73" s="12"/>
      <c r="F73" s="12"/>
      <c r="G73" s="13"/>
      <c r="H73" s="31"/>
      <c r="I73" s="14"/>
      <c r="J73" s="14"/>
      <c r="K73" s="13"/>
      <c r="L73" s="53"/>
      <c r="M73" s="31"/>
      <c r="N73" s="14"/>
      <c r="O73" s="14"/>
      <c r="P73" s="49"/>
      <c r="Q73" s="53"/>
      <c r="R73" s="31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</row>
    <row r="74" spans="1:42">
      <c r="A74"/>
      <c r="B74"/>
      <c r="C74"/>
      <c r="D74" s="31"/>
      <c r="E74" s="12"/>
      <c r="F74" s="12"/>
      <c r="G74" s="13"/>
      <c r="H74" s="31"/>
      <c r="I74" s="14"/>
      <c r="J74" s="14"/>
      <c r="K74" s="13"/>
      <c r="L74" s="53"/>
      <c r="M74" s="31"/>
      <c r="N74" s="14"/>
      <c r="O74" s="14"/>
      <c r="P74" s="49"/>
      <c r="Q74" s="53"/>
      <c r="R74" s="31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</row>
    <row r="75" spans="1:42">
      <c r="A75"/>
      <c r="B75"/>
      <c r="C75"/>
      <c r="D75" s="31"/>
      <c r="E75" s="12"/>
      <c r="F75" s="12"/>
      <c r="G75" s="13"/>
      <c r="H75" s="31"/>
      <c r="I75" s="14"/>
      <c r="J75" s="14"/>
      <c r="K75" s="13"/>
      <c r="L75" s="53"/>
      <c r="M75" s="31"/>
      <c r="N75" s="14"/>
      <c r="O75" s="14"/>
      <c r="P75" s="49"/>
      <c r="Q75" s="53"/>
      <c r="R75" s="31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</row>
    <row r="76" spans="1:42">
      <c r="A76"/>
      <c r="B76"/>
      <c r="C76"/>
      <c r="D76" s="31"/>
      <c r="E76" s="12"/>
      <c r="F76" s="12"/>
      <c r="G76" s="13"/>
      <c r="H76" s="31"/>
      <c r="I76" s="14"/>
      <c r="J76" s="14"/>
      <c r="K76" s="13"/>
      <c r="L76" s="53"/>
      <c r="M76" s="31"/>
      <c r="N76" s="14"/>
      <c r="O76" s="14"/>
      <c r="P76" s="49"/>
      <c r="Q76" s="53"/>
      <c r="R76" s="31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</row>
    <row r="77" spans="1:42">
      <c r="A77"/>
      <c r="B77"/>
      <c r="C77"/>
      <c r="D77" s="31"/>
      <c r="E77" s="12"/>
      <c r="F77" s="12"/>
      <c r="G77" s="13"/>
      <c r="H77" s="31"/>
      <c r="I77" s="14"/>
      <c r="J77" s="14"/>
      <c r="K77" s="13"/>
      <c r="L77" s="53"/>
      <c r="M77" s="31"/>
      <c r="N77" s="14"/>
      <c r="O77" s="14"/>
      <c r="P77" s="49"/>
      <c r="Q77" s="53"/>
      <c r="R77" s="31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</row>
    <row r="78" spans="1:42">
      <c r="A78"/>
      <c r="B78"/>
      <c r="C78"/>
      <c r="D78" s="31"/>
      <c r="E78" s="12"/>
      <c r="F78" s="12"/>
      <c r="G78" s="13"/>
      <c r="H78" s="31"/>
      <c r="I78" s="14"/>
      <c r="J78" s="14"/>
      <c r="K78" s="13"/>
      <c r="L78" s="53"/>
      <c r="M78" s="31"/>
      <c r="N78" s="14"/>
      <c r="O78" s="14"/>
      <c r="P78" s="49"/>
      <c r="Q78" s="53"/>
      <c r="R78" s="31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</row>
    <row r="79" spans="1:42">
      <c r="A79"/>
      <c r="B79"/>
      <c r="C79"/>
      <c r="D79" s="31"/>
      <c r="E79" s="12"/>
      <c r="F79" s="12"/>
      <c r="G79" s="13"/>
      <c r="H79" s="31"/>
      <c r="I79" s="14"/>
      <c r="J79" s="14"/>
      <c r="K79" s="13"/>
      <c r="L79" s="53"/>
      <c r="M79" s="31"/>
      <c r="N79" s="14"/>
      <c r="O79" s="14"/>
      <c r="P79" s="49"/>
      <c r="Q79" s="53"/>
      <c r="R79" s="31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</row>
    <row r="80" spans="1:42">
      <c r="A80"/>
      <c r="B80"/>
      <c r="C80"/>
      <c r="D80" s="31"/>
      <c r="E80" s="12"/>
      <c r="F80" s="12"/>
      <c r="G80" s="13"/>
      <c r="H80" s="31"/>
      <c r="I80" s="14"/>
      <c r="J80" s="14"/>
      <c r="K80" s="13"/>
      <c r="L80" s="53"/>
      <c r="M80" s="31"/>
      <c r="N80" s="14"/>
      <c r="O80" s="14"/>
      <c r="P80" s="49"/>
      <c r="Q80" s="53"/>
      <c r="R80" s="31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</row>
    <row r="81" spans="1:42">
      <c r="A81"/>
      <c r="B81"/>
      <c r="C81"/>
      <c r="D81" s="31"/>
      <c r="E81" s="12"/>
      <c r="F81" s="12"/>
      <c r="G81" s="13"/>
      <c r="H81" s="31"/>
      <c r="I81" s="14"/>
      <c r="J81" s="14"/>
      <c r="K81" s="13"/>
      <c r="L81" s="53"/>
      <c r="M81" s="31"/>
      <c r="N81" s="14"/>
      <c r="O81" s="14"/>
      <c r="P81" s="49"/>
      <c r="Q81" s="53"/>
      <c r="R81" s="31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</row>
    <row r="82" spans="1:42">
      <c r="A82"/>
      <c r="B82"/>
      <c r="C82"/>
      <c r="D82" s="31"/>
      <c r="E82" s="12"/>
      <c r="F82" s="12"/>
      <c r="G82" s="13"/>
      <c r="H82" s="31"/>
      <c r="I82" s="14"/>
      <c r="J82" s="14"/>
      <c r="K82" s="13"/>
      <c r="L82" s="53"/>
      <c r="M82" s="31"/>
      <c r="N82" s="14"/>
      <c r="O82" s="14"/>
      <c r="P82" s="49"/>
      <c r="Q82" s="53"/>
      <c r="R82" s="31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</row>
    <row r="83" spans="1:42">
      <c r="A83"/>
      <c r="B83"/>
      <c r="C83"/>
      <c r="D83" s="31"/>
      <c r="E83" s="12"/>
      <c r="F83" s="12"/>
      <c r="G83" s="13"/>
      <c r="H83" s="31"/>
      <c r="I83" s="14"/>
      <c r="J83" s="14"/>
      <c r="K83" s="13"/>
      <c r="L83" s="53"/>
      <c r="M83" s="31"/>
      <c r="N83" s="14"/>
      <c r="O83" s="14"/>
      <c r="P83" s="49"/>
      <c r="Q83" s="53"/>
      <c r="R83" s="31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</row>
    <row r="84" spans="1:42">
      <c r="A84"/>
      <c r="B84"/>
      <c r="C84"/>
      <c r="D84" s="31"/>
      <c r="E84" s="12"/>
      <c r="F84" s="12"/>
      <c r="G84" s="13"/>
      <c r="H84" s="31"/>
      <c r="I84" s="14"/>
      <c r="J84" s="14"/>
      <c r="K84" s="13"/>
      <c r="L84" s="53"/>
      <c r="M84" s="31"/>
      <c r="N84" s="14"/>
      <c r="O84" s="14"/>
      <c r="P84" s="49"/>
      <c r="Q84" s="53"/>
      <c r="R84" s="31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</row>
    <row r="85" spans="1:42">
      <c r="A85"/>
      <c r="B85"/>
      <c r="C85"/>
      <c r="D85" s="31"/>
      <c r="E85" s="12"/>
      <c r="F85" s="12"/>
      <c r="G85" s="13"/>
      <c r="H85" s="31"/>
      <c r="I85" s="14"/>
      <c r="J85" s="14"/>
      <c r="K85" s="13"/>
      <c r="L85" s="53"/>
      <c r="M85" s="31"/>
      <c r="N85" s="14"/>
      <c r="O85" s="14"/>
      <c r="P85" s="49"/>
      <c r="Q85" s="53"/>
      <c r="R85" s="31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</row>
    <row r="86" spans="1:42">
      <c r="A86"/>
      <c r="B86"/>
      <c r="C86"/>
      <c r="D86" s="31"/>
      <c r="E86" s="12"/>
      <c r="F86" s="12"/>
      <c r="G86" s="13"/>
      <c r="H86" s="31"/>
      <c r="I86" s="14"/>
      <c r="J86" s="14"/>
      <c r="K86" s="13"/>
      <c r="L86" s="53"/>
      <c r="M86" s="31"/>
      <c r="N86" s="14"/>
      <c r="O86" s="14"/>
      <c r="P86" s="49"/>
      <c r="Q86" s="53"/>
      <c r="R86" s="31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</row>
    <row r="87" spans="1:42">
      <c r="A87"/>
      <c r="B87"/>
      <c r="C87"/>
      <c r="D87" s="31"/>
      <c r="E87" s="12"/>
      <c r="F87" s="12"/>
      <c r="G87" s="13"/>
      <c r="H87" s="31"/>
      <c r="I87" s="14"/>
      <c r="J87" s="14"/>
      <c r="K87" s="13"/>
      <c r="L87" s="53"/>
      <c r="M87" s="31"/>
      <c r="N87" s="14"/>
      <c r="O87" s="14"/>
      <c r="P87" s="49"/>
      <c r="Q87" s="53"/>
      <c r="R87" s="31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</row>
    <row r="88" spans="1:42">
      <c r="A88"/>
      <c r="B88"/>
      <c r="C88"/>
      <c r="D88" s="31"/>
      <c r="E88" s="12"/>
      <c r="F88" s="12"/>
      <c r="G88" s="13"/>
      <c r="H88" s="31"/>
      <c r="I88" s="14"/>
      <c r="J88" s="14"/>
      <c r="K88" s="13"/>
      <c r="L88" s="53"/>
      <c r="M88" s="31"/>
      <c r="N88" s="14"/>
      <c r="O88" s="14"/>
      <c r="P88" s="49"/>
      <c r="Q88" s="53"/>
      <c r="R88" s="31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</row>
    <row r="89" spans="1:42">
      <c r="A89"/>
      <c r="B89"/>
      <c r="C89"/>
      <c r="D89" s="31"/>
      <c r="E89" s="12"/>
      <c r="F89" s="12"/>
      <c r="G89" s="13"/>
      <c r="H89" s="31"/>
      <c r="I89" s="14"/>
      <c r="J89" s="14"/>
      <c r="K89" s="13"/>
      <c r="L89" s="53"/>
      <c r="M89" s="31"/>
      <c r="N89" s="14"/>
      <c r="O89" s="14"/>
      <c r="P89" s="49"/>
      <c r="Q89" s="53"/>
      <c r="R89" s="31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</row>
    <row r="90" spans="1:42">
      <c r="A90"/>
      <c r="B90"/>
      <c r="C90"/>
      <c r="D90" s="31"/>
      <c r="E90" s="12"/>
      <c r="F90" s="12"/>
      <c r="G90" s="13"/>
      <c r="H90" s="31"/>
      <c r="I90" s="14"/>
      <c r="J90" s="14"/>
      <c r="K90" s="13"/>
      <c r="L90" s="53"/>
      <c r="M90" s="31"/>
      <c r="N90" s="14"/>
      <c r="O90" s="14"/>
      <c r="P90" s="49"/>
      <c r="Q90" s="53"/>
      <c r="R90" s="31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</row>
    <row r="91" spans="1:42">
      <c r="A91"/>
      <c r="B91"/>
      <c r="C91"/>
      <c r="D91" s="31"/>
      <c r="E91" s="12"/>
      <c r="F91" s="12"/>
      <c r="G91" s="13"/>
      <c r="H91" s="31"/>
      <c r="I91" s="14"/>
      <c r="J91" s="14"/>
      <c r="K91" s="13"/>
      <c r="L91" s="53"/>
      <c r="M91" s="31"/>
      <c r="N91" s="14"/>
      <c r="O91" s="14"/>
      <c r="P91" s="49"/>
      <c r="Q91" s="53"/>
      <c r="R91" s="31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</row>
    <row r="92" spans="1:42">
      <c r="A92"/>
      <c r="B92"/>
      <c r="C92"/>
      <c r="D92" s="31"/>
      <c r="E92" s="12"/>
      <c r="F92" s="12"/>
      <c r="G92" s="13"/>
      <c r="H92" s="31"/>
      <c r="I92" s="14"/>
      <c r="J92" s="14"/>
      <c r="K92" s="13"/>
      <c r="L92" s="53"/>
      <c r="M92" s="31"/>
      <c r="N92" s="14"/>
      <c r="O92" s="14"/>
      <c r="P92" s="49"/>
      <c r="Q92" s="53"/>
      <c r="R92" s="31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</row>
    <row r="93" spans="1:42">
      <c r="A93"/>
      <c r="B93"/>
      <c r="C93"/>
      <c r="D93" s="31"/>
      <c r="E93" s="12"/>
      <c r="F93" s="12"/>
      <c r="G93" s="13"/>
      <c r="H93" s="31"/>
      <c r="I93" s="14"/>
      <c r="J93" s="14"/>
      <c r="K93" s="13"/>
      <c r="L93" s="53"/>
      <c r="M93" s="31"/>
      <c r="N93" s="14"/>
      <c r="O93" s="14"/>
      <c r="P93" s="49"/>
      <c r="Q93" s="53"/>
      <c r="R93" s="31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</row>
    <row r="94" spans="1:42">
      <c r="A94"/>
      <c r="B94"/>
      <c r="C94"/>
      <c r="D94" s="31"/>
      <c r="E94" s="12"/>
      <c r="F94" s="12"/>
      <c r="G94" s="13"/>
      <c r="H94" s="31"/>
      <c r="I94" s="14"/>
      <c r="J94" s="14"/>
      <c r="K94" s="13"/>
      <c r="L94" s="53"/>
      <c r="M94" s="31"/>
      <c r="N94" s="14"/>
      <c r="O94" s="14"/>
      <c r="P94" s="49"/>
      <c r="Q94" s="53"/>
      <c r="R94" s="31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</row>
    <row r="95" spans="1:42">
      <c r="A95"/>
      <c r="B95"/>
      <c r="C95"/>
      <c r="D95" s="31"/>
      <c r="E95" s="12"/>
      <c r="F95" s="12"/>
      <c r="G95" s="13"/>
      <c r="H95" s="31"/>
      <c r="I95" s="14"/>
      <c r="J95" s="14"/>
      <c r="K95" s="13"/>
      <c r="L95" s="53"/>
      <c r="M95" s="31"/>
      <c r="N95" s="14"/>
      <c r="O95" s="14"/>
      <c r="P95" s="49"/>
      <c r="Q95" s="53"/>
      <c r="R95" s="31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</row>
    <row r="96" spans="1:42">
      <c r="A96"/>
      <c r="B96"/>
      <c r="C96"/>
      <c r="D96" s="31"/>
      <c r="E96" s="12"/>
      <c r="F96" s="12"/>
      <c r="G96" s="13"/>
      <c r="H96" s="31"/>
      <c r="I96" s="14"/>
      <c r="J96" s="14"/>
      <c r="K96" s="13"/>
      <c r="L96" s="53"/>
      <c r="M96" s="31"/>
      <c r="N96" s="14"/>
      <c r="O96" s="14"/>
      <c r="P96" s="49"/>
      <c r="Q96" s="53"/>
      <c r="R96" s="31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</row>
    <row r="97" spans="1:42">
      <c r="A97"/>
      <c r="B97"/>
      <c r="C97"/>
      <c r="D97" s="31"/>
      <c r="E97" s="12"/>
      <c r="F97" s="12"/>
      <c r="G97" s="13"/>
      <c r="H97" s="31"/>
      <c r="I97" s="14"/>
      <c r="J97" s="14"/>
      <c r="K97" s="13"/>
      <c r="L97" s="53"/>
      <c r="M97" s="31"/>
      <c r="N97" s="14"/>
      <c r="O97" s="14"/>
      <c r="P97" s="49"/>
      <c r="Q97" s="53"/>
      <c r="R97" s="31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</row>
    <row r="98" spans="1:42">
      <c r="A98"/>
      <c r="B98"/>
      <c r="C98"/>
      <c r="D98" s="31"/>
      <c r="E98" s="12"/>
      <c r="F98" s="12"/>
      <c r="G98" s="13"/>
      <c r="H98" s="31"/>
      <c r="I98" s="14"/>
      <c r="J98" s="14"/>
      <c r="K98" s="13"/>
      <c r="L98" s="53"/>
      <c r="M98" s="31"/>
      <c r="N98" s="14"/>
      <c r="O98" s="14"/>
      <c r="P98" s="49"/>
      <c r="Q98" s="53"/>
      <c r="R98" s="31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</row>
    <row r="99" spans="1:42">
      <c r="A99"/>
      <c r="B99"/>
      <c r="C99"/>
      <c r="D99" s="31"/>
      <c r="E99" s="12"/>
      <c r="F99" s="12"/>
      <c r="G99" s="13"/>
      <c r="H99" s="31"/>
      <c r="I99" s="14"/>
      <c r="J99" s="14"/>
      <c r="K99" s="13"/>
      <c r="L99" s="53"/>
      <c r="M99" s="31"/>
      <c r="N99" s="14"/>
      <c r="O99" s="14"/>
      <c r="P99" s="49"/>
      <c r="Q99" s="53"/>
      <c r="R99" s="31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</row>
    <row r="100" spans="1:42">
      <c r="A100"/>
      <c r="B100"/>
      <c r="C100"/>
      <c r="D100" s="31"/>
      <c r="E100" s="12"/>
      <c r="F100" s="12"/>
      <c r="G100" s="13"/>
      <c r="H100" s="31"/>
      <c r="I100" s="14"/>
      <c r="J100" s="14"/>
      <c r="K100" s="13"/>
      <c r="L100" s="53"/>
      <c r="M100" s="31"/>
      <c r="N100" s="14"/>
      <c r="O100" s="14"/>
      <c r="P100" s="49"/>
      <c r="Q100" s="53"/>
      <c r="R100" s="31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</row>
    <row r="101" spans="1:42">
      <c r="A101"/>
      <c r="B101"/>
      <c r="C101"/>
      <c r="D101" s="31"/>
      <c r="E101" s="12"/>
      <c r="F101" s="12"/>
      <c r="G101" s="13"/>
      <c r="H101" s="31"/>
      <c r="I101" s="14"/>
      <c r="J101" s="14"/>
      <c r="K101" s="13"/>
      <c r="L101" s="53"/>
      <c r="M101" s="31"/>
      <c r="N101" s="14"/>
      <c r="O101" s="14"/>
      <c r="P101" s="49"/>
      <c r="Q101" s="53"/>
      <c r="R101" s="31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</row>
    <row r="102" spans="1:42">
      <c r="A102"/>
      <c r="B102"/>
      <c r="C102"/>
      <c r="D102" s="31"/>
      <c r="E102" s="12"/>
      <c r="F102" s="12"/>
      <c r="G102" s="13"/>
      <c r="H102" s="31"/>
      <c r="I102" s="14"/>
      <c r="J102" s="14"/>
      <c r="K102" s="13"/>
      <c r="L102" s="53"/>
      <c r="M102" s="31"/>
      <c r="N102" s="14"/>
      <c r="O102" s="14"/>
      <c r="P102" s="49"/>
      <c r="Q102" s="53"/>
      <c r="R102" s="31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</row>
    <row r="103" spans="1:42">
      <c r="A103"/>
      <c r="B103"/>
      <c r="C103"/>
      <c r="D103" s="31"/>
      <c r="E103" s="12"/>
      <c r="F103" s="12"/>
      <c r="G103" s="13"/>
      <c r="H103" s="31"/>
      <c r="I103" s="14"/>
      <c r="J103" s="14"/>
      <c r="K103" s="13"/>
      <c r="L103" s="53"/>
      <c r="M103" s="31"/>
      <c r="N103" s="14"/>
      <c r="O103" s="14"/>
      <c r="P103" s="49"/>
      <c r="Q103" s="53"/>
      <c r="R103" s="31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</row>
    <row r="104" spans="1:42">
      <c r="A104"/>
      <c r="B104"/>
      <c r="C104"/>
      <c r="D104" s="31"/>
      <c r="E104" s="12"/>
      <c r="F104" s="12"/>
      <c r="G104" s="13"/>
      <c r="H104" s="31"/>
      <c r="I104" s="14"/>
      <c r="J104" s="14"/>
      <c r="K104" s="13"/>
      <c r="L104" s="53"/>
      <c r="M104" s="31"/>
      <c r="N104" s="14"/>
      <c r="O104" s="14"/>
      <c r="P104" s="49"/>
      <c r="Q104" s="53"/>
      <c r="R104" s="31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</row>
    <row r="105" spans="1:42">
      <c r="A105"/>
      <c r="B105"/>
      <c r="C105"/>
      <c r="D105" s="31"/>
      <c r="E105" s="12"/>
      <c r="F105" s="12"/>
      <c r="G105" s="13"/>
      <c r="H105" s="31"/>
      <c r="I105" s="14"/>
      <c r="J105" s="14"/>
      <c r="K105" s="13"/>
      <c r="L105" s="53"/>
      <c r="M105" s="31"/>
      <c r="N105" s="14"/>
      <c r="O105" s="14"/>
      <c r="P105" s="49"/>
      <c r="Q105" s="53"/>
      <c r="R105" s="31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</row>
    <row r="106" spans="1:42">
      <c r="A106"/>
      <c r="B106"/>
      <c r="C106"/>
      <c r="D106" s="31"/>
      <c r="E106" s="12"/>
      <c r="F106" s="12"/>
      <c r="G106" s="13"/>
      <c r="H106" s="31"/>
      <c r="I106" s="14"/>
      <c r="J106" s="14"/>
      <c r="K106" s="13"/>
      <c r="L106" s="53"/>
      <c r="M106" s="31"/>
      <c r="N106" s="14"/>
      <c r="O106" s="14"/>
      <c r="P106" s="49"/>
      <c r="Q106" s="53"/>
      <c r="R106" s="31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</row>
    <row r="107" spans="1:42">
      <c r="A107"/>
      <c r="B107"/>
      <c r="C107"/>
      <c r="D107" s="31"/>
      <c r="E107" s="12"/>
      <c r="F107" s="12"/>
      <c r="G107" s="13"/>
      <c r="H107" s="31"/>
      <c r="I107" s="14"/>
      <c r="J107" s="14"/>
      <c r="K107" s="13"/>
      <c r="L107" s="53"/>
      <c r="M107" s="31"/>
      <c r="N107" s="14"/>
      <c r="O107" s="14"/>
      <c r="P107" s="49"/>
      <c r="Q107" s="53"/>
      <c r="R107" s="31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</row>
    <row r="108" spans="1:42">
      <c r="A108"/>
      <c r="B108"/>
      <c r="C108"/>
      <c r="D108" s="31"/>
      <c r="E108" s="12"/>
      <c r="F108" s="12"/>
      <c r="G108" s="13"/>
      <c r="H108" s="31"/>
      <c r="I108" s="14"/>
      <c r="J108" s="14"/>
      <c r="K108" s="13"/>
      <c r="L108" s="53"/>
      <c r="M108" s="31"/>
      <c r="N108" s="14"/>
      <c r="O108" s="14"/>
      <c r="P108" s="49"/>
      <c r="Q108" s="53"/>
      <c r="R108" s="31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</row>
    <row r="109" spans="1:42">
      <c r="A109"/>
      <c r="B109"/>
      <c r="C109"/>
      <c r="D109" s="31"/>
      <c r="E109" s="12"/>
      <c r="F109" s="12"/>
      <c r="G109" s="13"/>
      <c r="H109" s="31"/>
      <c r="I109" s="14"/>
      <c r="J109" s="14"/>
      <c r="K109" s="13"/>
      <c r="L109" s="53"/>
      <c r="M109" s="31"/>
      <c r="N109" s="14"/>
      <c r="O109" s="14"/>
      <c r="P109" s="49"/>
      <c r="Q109" s="53"/>
      <c r="R109" s="31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</row>
    <row r="110" spans="1:42">
      <c r="A110"/>
      <c r="B110"/>
      <c r="C110"/>
      <c r="D110" s="31"/>
      <c r="E110" s="12"/>
      <c r="F110" s="12"/>
      <c r="G110" s="13"/>
      <c r="H110" s="31"/>
      <c r="I110" s="14"/>
      <c r="J110" s="14"/>
      <c r="K110" s="13"/>
      <c r="L110" s="53"/>
      <c r="M110" s="31"/>
      <c r="N110" s="14"/>
      <c r="O110" s="14"/>
      <c r="P110" s="49"/>
      <c r="Q110" s="53"/>
      <c r="R110" s="31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</row>
    <row r="111" spans="1:42">
      <c r="A111"/>
      <c r="B111"/>
      <c r="C111"/>
      <c r="D111" s="31"/>
      <c r="E111" s="12"/>
      <c r="F111" s="12"/>
      <c r="G111" s="13"/>
      <c r="H111" s="31"/>
      <c r="I111" s="14"/>
      <c r="J111" s="14"/>
      <c r="K111" s="13"/>
      <c r="L111" s="53"/>
      <c r="M111" s="31"/>
      <c r="N111" s="14"/>
      <c r="O111" s="14"/>
      <c r="P111" s="49"/>
      <c r="Q111" s="53"/>
      <c r="R111" s="31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</row>
    <row r="112" spans="1:42">
      <c r="A112"/>
      <c r="B112"/>
      <c r="C112"/>
      <c r="D112" s="31"/>
      <c r="E112" s="12"/>
      <c r="F112" s="12"/>
      <c r="G112" s="13"/>
      <c r="H112" s="31"/>
      <c r="I112" s="14"/>
      <c r="J112" s="14"/>
      <c r="K112" s="13"/>
      <c r="L112" s="53"/>
      <c r="M112" s="31"/>
      <c r="N112" s="14"/>
      <c r="O112" s="14"/>
      <c r="P112" s="49"/>
      <c r="Q112" s="53"/>
      <c r="R112" s="31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</row>
    <row r="113" spans="1:42">
      <c r="A113"/>
      <c r="B113"/>
      <c r="C113"/>
      <c r="D113" s="31"/>
      <c r="E113" s="12"/>
      <c r="F113" s="12"/>
      <c r="G113" s="13"/>
      <c r="H113" s="31"/>
      <c r="I113" s="14"/>
      <c r="J113" s="14"/>
      <c r="K113" s="13"/>
      <c r="L113" s="53"/>
      <c r="M113" s="31"/>
      <c r="N113" s="14"/>
      <c r="O113" s="14"/>
      <c r="P113" s="49"/>
      <c r="Q113" s="53"/>
      <c r="R113" s="31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</row>
    <row r="114" spans="1:42">
      <c r="A114"/>
      <c r="B114"/>
      <c r="C114"/>
      <c r="D114" s="31"/>
      <c r="E114" s="12"/>
      <c r="F114" s="12"/>
      <c r="G114" s="13"/>
      <c r="H114" s="31"/>
      <c r="I114" s="14"/>
      <c r="J114" s="14"/>
      <c r="K114" s="13"/>
      <c r="L114" s="53"/>
      <c r="M114" s="31"/>
      <c r="N114" s="14"/>
      <c r="O114" s="14"/>
      <c r="P114" s="49"/>
      <c r="Q114" s="53"/>
      <c r="R114" s="31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</row>
    <row r="115" spans="1:42">
      <c r="A115"/>
      <c r="B115"/>
      <c r="C115"/>
      <c r="D115" s="31"/>
      <c r="E115" s="12"/>
      <c r="F115" s="12"/>
      <c r="G115" s="13"/>
      <c r="H115" s="31"/>
      <c r="I115" s="14"/>
      <c r="J115" s="14"/>
      <c r="K115" s="13"/>
      <c r="L115" s="53"/>
      <c r="M115" s="31"/>
      <c r="N115" s="14"/>
      <c r="O115" s="14"/>
      <c r="P115" s="49"/>
      <c r="Q115" s="53"/>
      <c r="R115" s="31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</row>
    <row r="116" spans="1:42">
      <c r="A116"/>
      <c r="B116"/>
      <c r="C116"/>
      <c r="D116" s="31"/>
      <c r="E116" s="12"/>
      <c r="F116" s="12"/>
      <c r="G116" s="13"/>
      <c r="H116" s="31"/>
      <c r="I116" s="14"/>
      <c r="J116" s="14"/>
      <c r="K116" s="13"/>
      <c r="L116" s="53"/>
      <c r="M116" s="31"/>
      <c r="N116" s="14"/>
      <c r="O116" s="14"/>
      <c r="P116" s="49"/>
      <c r="Q116" s="53"/>
      <c r="R116" s="31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</row>
    <row r="117" spans="1:42">
      <c r="A117"/>
      <c r="B117"/>
      <c r="C117"/>
      <c r="D117" s="31"/>
      <c r="E117" s="12"/>
      <c r="F117" s="12"/>
      <c r="G117" s="13"/>
      <c r="H117" s="31"/>
      <c r="I117" s="14"/>
      <c r="J117" s="14"/>
      <c r="K117" s="13"/>
      <c r="L117" s="53"/>
      <c r="M117" s="31"/>
      <c r="N117" s="14"/>
      <c r="O117" s="14"/>
      <c r="P117" s="49"/>
      <c r="Q117" s="53"/>
      <c r="R117" s="31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</row>
    <row r="118" spans="1:42">
      <c r="A118"/>
      <c r="B118"/>
      <c r="C118"/>
      <c r="D118" s="31"/>
      <c r="E118" s="12"/>
      <c r="F118" s="12"/>
      <c r="G118" s="13"/>
      <c r="H118" s="31"/>
      <c r="I118" s="14"/>
      <c r="J118" s="14"/>
      <c r="K118" s="13"/>
      <c r="L118" s="53"/>
      <c r="M118" s="31"/>
      <c r="N118" s="14"/>
      <c r="O118" s="14"/>
      <c r="P118" s="49"/>
      <c r="Q118" s="53"/>
      <c r="R118" s="31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</row>
    <row r="119" spans="1:42">
      <c r="A119"/>
      <c r="B119"/>
      <c r="C119"/>
      <c r="D119" s="31"/>
      <c r="E119" s="12"/>
      <c r="F119" s="12"/>
      <c r="G119" s="13"/>
      <c r="H119" s="31"/>
      <c r="I119" s="14"/>
      <c r="J119" s="14"/>
      <c r="K119" s="13"/>
      <c r="L119" s="53"/>
      <c r="M119" s="31"/>
      <c r="N119" s="14"/>
      <c r="O119" s="14"/>
      <c r="P119" s="49"/>
      <c r="Q119" s="53"/>
      <c r="R119" s="31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</row>
    <row r="120" spans="1:42">
      <c r="A120"/>
      <c r="B120"/>
      <c r="C120"/>
      <c r="D120" s="31"/>
      <c r="E120" s="12"/>
      <c r="F120" s="12"/>
      <c r="G120" s="13"/>
      <c r="H120" s="31"/>
      <c r="I120" s="14"/>
      <c r="J120" s="14"/>
      <c r="K120" s="13"/>
      <c r="L120" s="53"/>
      <c r="M120" s="31"/>
      <c r="N120" s="14"/>
      <c r="O120" s="14"/>
      <c r="P120" s="49"/>
      <c r="Q120" s="53"/>
      <c r="R120" s="31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</row>
    <row r="121" spans="1:42">
      <c r="A121"/>
      <c r="B121"/>
      <c r="C121"/>
      <c r="D121" s="31"/>
      <c r="E121" s="12"/>
      <c r="F121" s="12"/>
      <c r="G121" s="13"/>
      <c r="H121" s="31"/>
      <c r="I121" s="14"/>
      <c r="J121" s="14"/>
      <c r="K121" s="13"/>
      <c r="L121" s="53"/>
      <c r="M121" s="31"/>
      <c r="N121" s="14"/>
      <c r="O121" s="14"/>
      <c r="P121" s="49"/>
      <c r="Q121" s="53"/>
      <c r="R121" s="31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</row>
    <row r="122" spans="1:42">
      <c r="A122"/>
      <c r="B122"/>
      <c r="C122"/>
      <c r="D122" s="31"/>
      <c r="E122" s="12"/>
      <c r="F122" s="12"/>
      <c r="G122" s="13"/>
      <c r="H122" s="31"/>
      <c r="I122" s="14"/>
      <c r="J122" s="14"/>
      <c r="K122" s="13"/>
      <c r="L122" s="53"/>
      <c r="M122" s="31"/>
      <c r="N122" s="14"/>
      <c r="O122" s="14"/>
      <c r="P122" s="49"/>
      <c r="Q122" s="53"/>
      <c r="R122" s="31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</row>
    <row r="123" spans="1:42">
      <c r="A123"/>
      <c r="B123"/>
      <c r="C123"/>
      <c r="D123" s="31"/>
      <c r="E123" s="12"/>
      <c r="F123" s="12"/>
      <c r="G123" s="13"/>
      <c r="H123" s="31"/>
      <c r="I123" s="14"/>
      <c r="J123" s="14"/>
      <c r="K123" s="13"/>
      <c r="L123" s="53"/>
      <c r="M123" s="31"/>
      <c r="N123" s="14"/>
      <c r="O123" s="14"/>
      <c r="P123" s="49"/>
      <c r="Q123" s="53"/>
      <c r="R123" s="31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</row>
    <row r="124" spans="1:42">
      <c r="A124"/>
      <c r="B124"/>
      <c r="C124"/>
      <c r="D124" s="31"/>
      <c r="E124" s="12"/>
      <c r="F124" s="12"/>
      <c r="G124" s="13"/>
      <c r="H124" s="31"/>
      <c r="I124" s="14"/>
      <c r="J124" s="14"/>
      <c r="K124" s="13"/>
      <c r="L124" s="53"/>
      <c r="M124" s="31"/>
      <c r="N124" s="14"/>
      <c r="O124" s="14"/>
      <c r="P124" s="49"/>
      <c r="Q124" s="53"/>
      <c r="R124" s="31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</row>
    <row r="125" spans="1:42">
      <c r="A125"/>
      <c r="B125"/>
      <c r="C125"/>
      <c r="D125" s="31"/>
      <c r="E125" s="12"/>
      <c r="F125" s="12"/>
      <c r="G125" s="13"/>
      <c r="H125" s="31"/>
      <c r="I125" s="14"/>
      <c r="J125" s="14"/>
      <c r="K125" s="13"/>
      <c r="L125" s="53"/>
      <c r="M125" s="31"/>
      <c r="N125" s="14"/>
      <c r="O125" s="14"/>
      <c r="P125" s="49"/>
      <c r="Q125" s="53"/>
      <c r="R125" s="31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</row>
    <row r="126" spans="1:42">
      <c r="A126"/>
      <c r="B126"/>
      <c r="C126"/>
      <c r="D126" s="31"/>
      <c r="E126" s="12"/>
      <c r="F126" s="12"/>
      <c r="G126" s="13"/>
      <c r="H126" s="31"/>
      <c r="I126" s="14"/>
      <c r="J126" s="14"/>
      <c r="K126" s="13"/>
      <c r="L126" s="53"/>
      <c r="M126" s="31"/>
      <c r="N126" s="14"/>
      <c r="O126" s="14"/>
      <c r="P126" s="49"/>
      <c r="Q126" s="53"/>
      <c r="R126" s="31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</row>
    <row r="127" spans="1:42">
      <c r="A127"/>
      <c r="B127"/>
      <c r="C127"/>
      <c r="D127" s="31"/>
      <c r="E127" s="12"/>
      <c r="F127" s="12"/>
      <c r="G127" s="13"/>
      <c r="H127" s="31"/>
      <c r="I127" s="14"/>
      <c r="J127" s="14"/>
      <c r="K127" s="13"/>
      <c r="L127" s="53"/>
      <c r="M127" s="31"/>
      <c r="N127" s="14"/>
      <c r="O127" s="14"/>
      <c r="P127" s="49"/>
      <c r="Q127" s="53"/>
      <c r="R127" s="31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</row>
    <row r="128" spans="1:42">
      <c r="A128"/>
      <c r="B128"/>
      <c r="C128"/>
      <c r="D128" s="31"/>
      <c r="E128" s="12"/>
      <c r="F128" s="12"/>
      <c r="G128" s="13"/>
      <c r="H128" s="31"/>
      <c r="I128" s="14"/>
      <c r="J128" s="14"/>
      <c r="K128" s="13"/>
      <c r="L128" s="53"/>
      <c r="M128" s="31"/>
      <c r="N128" s="14"/>
      <c r="O128" s="14"/>
      <c r="P128" s="49"/>
      <c r="Q128" s="53"/>
      <c r="R128" s="31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</row>
    <row r="129" spans="1:42">
      <c r="A129"/>
      <c r="B129"/>
      <c r="C129"/>
      <c r="D129" s="31"/>
      <c r="E129" s="12"/>
      <c r="F129" s="12"/>
      <c r="G129" s="13"/>
      <c r="H129" s="31"/>
      <c r="I129" s="14"/>
      <c r="J129" s="14"/>
      <c r="K129" s="13"/>
      <c r="L129" s="53"/>
      <c r="M129" s="31"/>
      <c r="N129" s="14"/>
      <c r="O129" s="14"/>
      <c r="P129" s="49"/>
      <c r="Q129" s="53"/>
      <c r="R129" s="31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</row>
    <row r="130" spans="1:42">
      <c r="A130"/>
      <c r="B130"/>
      <c r="C130"/>
      <c r="D130" s="31"/>
      <c r="E130" s="12"/>
      <c r="F130" s="12"/>
      <c r="G130" s="13"/>
      <c r="H130" s="31"/>
      <c r="I130" s="14"/>
      <c r="J130" s="14"/>
      <c r="K130" s="13"/>
      <c r="L130" s="53"/>
      <c r="M130" s="31"/>
      <c r="N130" s="14"/>
      <c r="O130" s="14"/>
      <c r="P130" s="49"/>
      <c r="Q130" s="53"/>
      <c r="R130" s="31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</row>
    <row r="131" spans="1:42">
      <c r="A131"/>
      <c r="B131"/>
      <c r="C131"/>
      <c r="D131" s="31"/>
      <c r="E131" s="12"/>
      <c r="F131" s="12"/>
      <c r="G131" s="13"/>
      <c r="H131" s="31"/>
      <c r="I131" s="14"/>
      <c r="J131" s="14"/>
      <c r="K131" s="13"/>
      <c r="L131" s="53"/>
      <c r="M131" s="31"/>
      <c r="N131" s="14"/>
      <c r="O131" s="14"/>
      <c r="P131" s="49"/>
      <c r="Q131" s="53"/>
      <c r="R131" s="31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</row>
    <row r="132" spans="1:42">
      <c r="A132"/>
      <c r="B132"/>
      <c r="C132"/>
      <c r="D132" s="31"/>
      <c r="E132" s="12"/>
      <c r="F132" s="12"/>
      <c r="G132" s="13"/>
      <c r="H132" s="31"/>
      <c r="I132" s="14"/>
      <c r="J132" s="14"/>
      <c r="K132" s="13"/>
      <c r="L132" s="53"/>
      <c r="M132" s="31"/>
      <c r="N132" s="14"/>
      <c r="O132" s="14"/>
      <c r="P132" s="49"/>
      <c r="Q132" s="53"/>
      <c r="R132" s="31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</row>
    <row r="133" spans="1:42">
      <c r="A133"/>
      <c r="B133"/>
      <c r="C133"/>
      <c r="D133" s="31"/>
      <c r="E133" s="12"/>
      <c r="F133" s="12"/>
      <c r="G133" s="13"/>
      <c r="H133" s="31"/>
      <c r="I133" s="14"/>
      <c r="J133" s="14"/>
      <c r="K133" s="13"/>
      <c r="L133" s="53"/>
      <c r="M133" s="31"/>
      <c r="N133" s="14"/>
      <c r="O133" s="14"/>
      <c r="P133" s="49"/>
      <c r="Q133" s="53"/>
      <c r="R133" s="31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</row>
    <row r="134" spans="1:42">
      <c r="A134"/>
      <c r="B134"/>
      <c r="C134"/>
      <c r="D134" s="31"/>
      <c r="E134" s="12"/>
      <c r="F134" s="12"/>
      <c r="G134" s="13"/>
      <c r="H134" s="31"/>
      <c r="I134" s="14"/>
      <c r="J134" s="14"/>
      <c r="K134" s="13"/>
      <c r="L134" s="53"/>
      <c r="M134" s="31"/>
      <c r="N134" s="14"/>
      <c r="O134" s="14"/>
      <c r="P134" s="49"/>
      <c r="Q134" s="53"/>
      <c r="R134" s="31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</row>
    <row r="135" spans="1:42">
      <c r="A135"/>
      <c r="B135"/>
      <c r="C135"/>
      <c r="D135" s="31"/>
      <c r="E135" s="12"/>
      <c r="F135" s="12"/>
      <c r="G135" s="13"/>
      <c r="H135" s="31"/>
      <c r="I135" s="14"/>
      <c r="J135" s="14"/>
      <c r="K135" s="13"/>
      <c r="L135" s="53"/>
      <c r="M135" s="31"/>
      <c r="N135" s="14"/>
      <c r="O135" s="14"/>
      <c r="P135" s="49"/>
      <c r="Q135" s="53"/>
      <c r="R135" s="31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</row>
    <row r="136" spans="1:42">
      <c r="A136"/>
      <c r="B136"/>
      <c r="C136"/>
      <c r="D136" s="31"/>
      <c r="E136" s="12"/>
      <c r="F136" s="12"/>
      <c r="G136" s="13"/>
      <c r="H136" s="31"/>
      <c r="I136" s="14"/>
      <c r="J136" s="14"/>
      <c r="K136" s="13"/>
      <c r="L136" s="53"/>
      <c r="M136" s="31"/>
      <c r="N136" s="14"/>
      <c r="O136" s="14"/>
      <c r="P136" s="49"/>
      <c r="Q136" s="53"/>
      <c r="R136" s="31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</row>
    <row r="137" spans="1:42">
      <c r="A137"/>
      <c r="B137"/>
      <c r="C137"/>
      <c r="D137" s="31"/>
      <c r="E137" s="12"/>
      <c r="F137" s="12"/>
      <c r="G137" s="13"/>
      <c r="H137" s="31"/>
      <c r="I137" s="14"/>
      <c r="J137" s="14"/>
      <c r="K137" s="13"/>
      <c r="L137" s="53"/>
      <c r="M137" s="31"/>
      <c r="N137" s="14"/>
      <c r="O137" s="14"/>
      <c r="P137" s="49"/>
      <c r="Q137" s="53"/>
      <c r="R137" s="31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2">
      <c r="A138"/>
      <c r="B138"/>
      <c r="C138"/>
      <c r="D138" s="31"/>
      <c r="E138" s="12"/>
      <c r="F138" s="12"/>
      <c r="G138" s="13"/>
      <c r="H138" s="31"/>
      <c r="I138" s="14"/>
      <c r="J138" s="14"/>
      <c r="K138" s="13"/>
      <c r="L138" s="53"/>
      <c r="M138" s="31"/>
      <c r="N138" s="14"/>
      <c r="O138" s="14"/>
      <c r="P138" s="49"/>
      <c r="Q138" s="53"/>
      <c r="R138" s="31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</row>
    <row r="139" spans="1:42">
      <c r="A139"/>
      <c r="B139"/>
      <c r="C139"/>
      <c r="D139" s="31"/>
      <c r="E139" s="12"/>
      <c r="F139" s="12"/>
      <c r="G139" s="13"/>
      <c r="H139" s="31"/>
      <c r="I139" s="14"/>
      <c r="J139" s="14"/>
      <c r="K139" s="13"/>
      <c r="L139" s="53"/>
      <c r="M139" s="31"/>
      <c r="N139" s="14"/>
      <c r="O139" s="14"/>
      <c r="P139" s="49"/>
      <c r="Q139" s="53"/>
      <c r="R139" s="31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</row>
    <row r="140" spans="1:42">
      <c r="A140"/>
      <c r="B140"/>
      <c r="C140"/>
      <c r="D140" s="31"/>
      <c r="E140" s="12"/>
      <c r="F140" s="12"/>
      <c r="G140" s="13"/>
      <c r="H140" s="31"/>
      <c r="I140" s="14"/>
      <c r="J140" s="14"/>
      <c r="K140" s="13"/>
      <c r="L140" s="53"/>
      <c r="M140" s="31"/>
      <c r="N140" s="14"/>
      <c r="O140" s="14"/>
      <c r="P140" s="49"/>
      <c r="Q140" s="53"/>
      <c r="R140" s="31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</row>
    <row r="141" spans="1:42">
      <c r="A141"/>
      <c r="B141"/>
      <c r="C141"/>
      <c r="D141" s="31"/>
      <c r="E141" s="12"/>
      <c r="F141" s="12"/>
      <c r="G141" s="13"/>
      <c r="H141" s="31"/>
      <c r="I141" s="14"/>
      <c r="J141" s="14"/>
      <c r="K141" s="13"/>
      <c r="L141" s="53"/>
      <c r="M141" s="31"/>
      <c r="N141" s="14"/>
      <c r="O141" s="14"/>
      <c r="P141" s="49"/>
      <c r="Q141" s="53"/>
      <c r="R141" s="31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</row>
    <row r="142" spans="1:42">
      <c r="A142"/>
      <c r="B142"/>
      <c r="C142"/>
      <c r="D142" s="31"/>
      <c r="E142" s="12"/>
      <c r="F142" s="12"/>
      <c r="G142" s="13"/>
      <c r="H142" s="31"/>
      <c r="I142" s="14"/>
      <c r="J142" s="14"/>
      <c r="K142" s="13"/>
      <c r="L142" s="53"/>
      <c r="M142" s="31"/>
      <c r="N142" s="14"/>
      <c r="O142" s="14"/>
      <c r="P142" s="49"/>
      <c r="Q142" s="53"/>
      <c r="R142" s="31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</row>
    <row r="143" spans="1:42">
      <c r="A143"/>
      <c r="B143"/>
      <c r="C143"/>
      <c r="D143" s="31"/>
      <c r="E143" s="12"/>
      <c r="F143" s="12"/>
      <c r="G143" s="13"/>
      <c r="H143" s="31"/>
      <c r="I143" s="14"/>
      <c r="J143" s="14"/>
      <c r="K143" s="13"/>
      <c r="L143" s="53"/>
      <c r="M143" s="31"/>
      <c r="N143" s="14"/>
      <c r="O143" s="14"/>
      <c r="P143" s="49"/>
      <c r="Q143" s="53"/>
      <c r="R143" s="31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</row>
    <row r="144" spans="1:42">
      <c r="A144"/>
      <c r="B144"/>
      <c r="C144"/>
      <c r="D144" s="31"/>
      <c r="E144" s="12"/>
      <c r="F144" s="12"/>
      <c r="G144" s="13"/>
      <c r="H144" s="31"/>
      <c r="I144" s="14"/>
      <c r="J144" s="14"/>
      <c r="K144" s="13"/>
      <c r="L144" s="53"/>
      <c r="M144" s="31"/>
      <c r="N144" s="14"/>
      <c r="O144" s="14"/>
      <c r="P144" s="49"/>
      <c r="Q144" s="53"/>
      <c r="R144" s="31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</row>
    <row r="145" spans="1:42">
      <c r="A145"/>
      <c r="B145"/>
      <c r="C145"/>
      <c r="D145" s="31"/>
      <c r="E145" s="12"/>
      <c r="F145" s="12"/>
      <c r="G145" s="13"/>
      <c r="H145" s="31"/>
      <c r="I145" s="14"/>
      <c r="J145" s="14"/>
      <c r="K145" s="13"/>
      <c r="L145" s="53"/>
      <c r="M145" s="31"/>
      <c r="N145" s="14"/>
      <c r="O145" s="14"/>
      <c r="P145" s="49"/>
      <c r="Q145" s="53"/>
      <c r="R145" s="31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</row>
    <row r="146" spans="1:42">
      <c r="A146"/>
      <c r="B146"/>
      <c r="C146"/>
      <c r="D146" s="31"/>
      <c r="E146" s="12"/>
      <c r="F146" s="12"/>
      <c r="G146" s="13"/>
      <c r="H146" s="31"/>
      <c r="I146" s="14"/>
      <c r="J146" s="14"/>
      <c r="K146" s="13"/>
      <c r="L146" s="53"/>
      <c r="M146" s="31"/>
      <c r="N146" s="14"/>
      <c r="O146" s="14"/>
      <c r="P146" s="49"/>
      <c r="Q146" s="53"/>
      <c r="R146" s="31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</row>
    <row r="147" spans="1:42">
      <c r="A147"/>
      <c r="B147"/>
      <c r="C147"/>
      <c r="D147" s="31"/>
      <c r="E147" s="12"/>
      <c r="F147" s="12"/>
      <c r="G147" s="13"/>
      <c r="H147" s="31"/>
      <c r="I147" s="14"/>
      <c r="J147" s="14"/>
      <c r="K147" s="13"/>
      <c r="L147" s="53"/>
      <c r="M147" s="31"/>
      <c r="N147" s="14"/>
      <c r="O147" s="14"/>
      <c r="P147" s="49"/>
      <c r="Q147" s="53"/>
      <c r="R147" s="31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</row>
    <row r="148" spans="1:42">
      <c r="A148"/>
      <c r="B148"/>
      <c r="C148"/>
      <c r="D148" s="31"/>
      <c r="E148" s="12"/>
      <c r="F148" s="12"/>
      <c r="G148" s="13"/>
      <c r="H148" s="31"/>
      <c r="I148" s="14"/>
      <c r="J148" s="14"/>
      <c r="K148" s="13"/>
      <c r="L148" s="53"/>
      <c r="M148" s="31"/>
      <c r="N148" s="14"/>
      <c r="O148" s="14"/>
      <c r="P148" s="49"/>
      <c r="Q148" s="53"/>
      <c r="R148" s="31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</row>
    <row r="149" spans="1:42">
      <c r="A149"/>
      <c r="B149"/>
      <c r="C149"/>
      <c r="D149" s="31"/>
      <c r="E149" s="12"/>
      <c r="F149" s="12"/>
      <c r="G149" s="13"/>
      <c r="H149" s="31"/>
      <c r="I149" s="14"/>
      <c r="J149" s="14"/>
      <c r="K149" s="13"/>
      <c r="L149" s="53"/>
      <c r="M149" s="31"/>
      <c r="N149" s="14"/>
      <c r="O149" s="14"/>
      <c r="P149" s="49"/>
      <c r="Q149" s="53"/>
      <c r="R149" s="31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</row>
    <row r="150" spans="1:42">
      <c r="A150"/>
      <c r="B150"/>
      <c r="C150"/>
      <c r="D150" s="31"/>
      <c r="E150" s="12"/>
      <c r="F150" s="12"/>
      <c r="G150" s="13"/>
      <c r="H150" s="31"/>
      <c r="I150" s="14"/>
      <c r="J150" s="14"/>
      <c r="K150" s="13"/>
      <c r="L150" s="53"/>
      <c r="M150" s="31"/>
      <c r="N150" s="14"/>
      <c r="O150" s="14"/>
      <c r="P150" s="49"/>
      <c r="Q150" s="53"/>
      <c r="R150" s="31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</row>
    <row r="151" spans="1:42">
      <c r="A151"/>
      <c r="B151"/>
      <c r="C151"/>
      <c r="D151" s="31"/>
      <c r="E151" s="12"/>
      <c r="F151" s="12"/>
      <c r="G151" s="13"/>
      <c r="H151" s="31"/>
      <c r="I151" s="14"/>
      <c r="J151" s="14"/>
      <c r="K151" s="13"/>
      <c r="L151" s="53"/>
      <c r="M151" s="31"/>
      <c r="N151" s="14"/>
      <c r="O151" s="14"/>
      <c r="P151" s="49"/>
      <c r="Q151" s="53"/>
      <c r="R151" s="31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</row>
    <row r="152" spans="1:42">
      <c r="A152"/>
      <c r="B152"/>
      <c r="C152"/>
      <c r="D152" s="31"/>
      <c r="E152" s="12"/>
      <c r="F152" s="12"/>
      <c r="G152" s="13"/>
      <c r="H152" s="31"/>
      <c r="I152" s="14"/>
      <c r="J152" s="14"/>
      <c r="K152" s="13"/>
      <c r="L152" s="53"/>
      <c r="M152" s="31"/>
      <c r="N152" s="14"/>
      <c r="O152" s="14"/>
      <c r="P152" s="49"/>
      <c r="Q152" s="53"/>
      <c r="R152" s="31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</row>
    <row r="153" spans="1:42">
      <c r="A153"/>
      <c r="B153"/>
      <c r="C153"/>
      <c r="D153" s="31"/>
      <c r="E153" s="12"/>
      <c r="F153" s="12"/>
      <c r="G153" s="13"/>
      <c r="H153" s="31"/>
      <c r="I153" s="14"/>
      <c r="J153" s="14"/>
      <c r="K153" s="13"/>
      <c r="L153" s="53"/>
      <c r="M153" s="31"/>
      <c r="N153" s="14"/>
      <c r="O153" s="14"/>
      <c r="P153" s="49"/>
      <c r="Q153" s="53"/>
      <c r="R153" s="31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</row>
    <row r="154" spans="1:42">
      <c r="A154"/>
      <c r="B154"/>
      <c r="C154"/>
      <c r="D154" s="31"/>
      <c r="E154" s="12"/>
      <c r="F154" s="12"/>
      <c r="G154" s="13"/>
      <c r="H154" s="31"/>
      <c r="I154" s="14"/>
      <c r="J154" s="14"/>
      <c r="K154" s="13"/>
      <c r="L154" s="53"/>
      <c r="M154" s="31"/>
      <c r="N154" s="14"/>
      <c r="O154" s="14"/>
      <c r="P154" s="49"/>
      <c r="Q154" s="53"/>
      <c r="R154" s="31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</row>
    <row r="155" spans="1:42">
      <c r="A155"/>
      <c r="B155"/>
      <c r="C155"/>
      <c r="D155" s="31"/>
      <c r="E155" s="12"/>
      <c r="F155" s="12"/>
      <c r="G155" s="13"/>
      <c r="H155" s="31"/>
      <c r="I155" s="14"/>
      <c r="J155" s="14"/>
      <c r="K155" s="13"/>
      <c r="L155" s="53"/>
      <c r="M155" s="31"/>
      <c r="N155" s="14"/>
      <c r="O155" s="14"/>
      <c r="P155" s="49"/>
      <c r="Q155" s="53"/>
      <c r="R155" s="31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</row>
    <row r="156" spans="1:42">
      <c r="A156"/>
      <c r="B156"/>
      <c r="C156"/>
      <c r="D156" s="31"/>
      <c r="E156" s="12"/>
      <c r="F156" s="12"/>
      <c r="G156" s="13"/>
      <c r="H156" s="31"/>
      <c r="I156" s="14"/>
      <c r="J156" s="14"/>
      <c r="K156" s="13"/>
      <c r="L156" s="53"/>
      <c r="M156" s="31"/>
      <c r="N156" s="14"/>
      <c r="O156" s="14"/>
      <c r="P156" s="49"/>
      <c r="Q156" s="53"/>
      <c r="R156" s="31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</row>
    <row r="157" spans="1:42">
      <c r="A157"/>
      <c r="B157"/>
      <c r="C157"/>
      <c r="D157" s="31"/>
      <c r="E157" s="12"/>
      <c r="F157" s="12"/>
      <c r="G157" s="13"/>
      <c r="H157" s="31"/>
      <c r="I157" s="14"/>
      <c r="J157" s="14"/>
      <c r="K157" s="13"/>
      <c r="L157" s="53"/>
      <c r="M157" s="31"/>
      <c r="N157" s="14"/>
      <c r="O157" s="14"/>
      <c r="P157" s="49"/>
      <c r="Q157" s="53"/>
      <c r="R157" s="31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</row>
    <row r="158" spans="1:42">
      <c r="A158"/>
      <c r="B158"/>
      <c r="C158"/>
      <c r="D158" s="31"/>
      <c r="E158" s="12"/>
      <c r="F158" s="12"/>
      <c r="G158" s="13"/>
      <c r="H158" s="31"/>
      <c r="I158" s="14"/>
      <c r="J158" s="14"/>
      <c r="K158" s="13"/>
      <c r="L158" s="53"/>
      <c r="M158" s="31"/>
      <c r="N158" s="14"/>
      <c r="O158" s="14"/>
      <c r="P158" s="49"/>
      <c r="Q158" s="53"/>
      <c r="R158" s="31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</row>
    <row r="159" spans="1:42">
      <c r="A159"/>
      <c r="B159"/>
      <c r="C159"/>
      <c r="D159" s="31"/>
      <c r="E159" s="12"/>
      <c r="F159" s="12"/>
      <c r="G159" s="13"/>
      <c r="H159" s="31"/>
      <c r="I159" s="14"/>
      <c r="J159" s="14"/>
      <c r="K159" s="13"/>
      <c r="L159" s="53"/>
      <c r="M159" s="31"/>
      <c r="N159" s="14"/>
      <c r="O159" s="14"/>
      <c r="P159" s="49"/>
      <c r="Q159" s="53"/>
      <c r="R159" s="31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</row>
    <row r="160" spans="1:42">
      <c r="A160"/>
      <c r="B160"/>
      <c r="C160"/>
      <c r="D160" s="31"/>
      <c r="E160" s="12"/>
      <c r="F160" s="12"/>
      <c r="G160" s="13"/>
      <c r="H160" s="31"/>
      <c r="I160" s="14"/>
      <c r="J160" s="14"/>
      <c r="K160" s="13"/>
      <c r="L160" s="53"/>
      <c r="M160" s="31"/>
      <c r="N160" s="14"/>
      <c r="O160" s="14"/>
      <c r="P160" s="49"/>
      <c r="Q160" s="53"/>
      <c r="R160" s="31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</row>
    <row r="161" spans="1:42">
      <c r="A161"/>
      <c r="B161"/>
      <c r="C161"/>
      <c r="D161" s="31"/>
      <c r="E161" s="12"/>
      <c r="F161" s="12"/>
      <c r="G161" s="13"/>
      <c r="H161" s="31"/>
      <c r="I161" s="14"/>
      <c r="J161" s="14"/>
      <c r="K161" s="13"/>
      <c r="L161" s="53"/>
      <c r="M161" s="31"/>
      <c r="N161" s="14"/>
      <c r="O161" s="14"/>
      <c r="P161" s="49"/>
      <c r="Q161" s="53"/>
      <c r="R161" s="31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</row>
    <row r="162" spans="1:42">
      <c r="A162"/>
      <c r="B162"/>
      <c r="C162"/>
      <c r="D162" s="31"/>
      <c r="E162" s="12"/>
      <c r="F162" s="12"/>
      <c r="G162" s="13"/>
      <c r="H162" s="31"/>
      <c r="I162" s="14"/>
      <c r="J162" s="14"/>
      <c r="K162" s="13"/>
      <c r="L162" s="53"/>
      <c r="M162" s="31"/>
      <c r="N162" s="14"/>
      <c r="O162" s="14"/>
      <c r="P162" s="49"/>
      <c r="Q162" s="53"/>
      <c r="R162" s="31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</row>
    <row r="163" spans="1:42">
      <c r="A163"/>
      <c r="B163"/>
      <c r="C163"/>
      <c r="D163" s="31"/>
      <c r="E163" s="12"/>
      <c r="F163" s="12"/>
      <c r="G163" s="13"/>
      <c r="H163" s="31"/>
      <c r="I163" s="14"/>
      <c r="J163" s="14"/>
      <c r="K163" s="13"/>
      <c r="L163" s="53"/>
      <c r="M163" s="31"/>
      <c r="N163" s="14"/>
      <c r="O163" s="14"/>
      <c r="P163" s="49"/>
      <c r="Q163" s="53"/>
      <c r="R163" s="31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</row>
    <row r="164" spans="1:42">
      <c r="A164"/>
      <c r="B164"/>
      <c r="C164"/>
      <c r="D164" s="31"/>
      <c r="E164" s="12"/>
      <c r="F164" s="12"/>
      <c r="G164" s="13"/>
      <c r="H164" s="31"/>
      <c r="I164" s="14"/>
      <c r="J164" s="14"/>
      <c r="K164" s="13"/>
      <c r="L164" s="53"/>
      <c r="M164" s="31"/>
      <c r="N164" s="14"/>
      <c r="O164" s="14"/>
      <c r="P164" s="49"/>
      <c r="Q164" s="53"/>
      <c r="R164" s="31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</row>
    <row r="165" spans="1:42">
      <c r="A165"/>
      <c r="B165"/>
      <c r="C165"/>
      <c r="D165" s="31"/>
      <c r="E165" s="12"/>
      <c r="F165" s="12"/>
      <c r="G165" s="13"/>
      <c r="H165" s="31"/>
      <c r="I165" s="14"/>
      <c r="J165" s="14"/>
      <c r="K165" s="13"/>
      <c r="L165" s="53"/>
      <c r="M165" s="31"/>
      <c r="N165" s="14"/>
      <c r="O165" s="14"/>
      <c r="P165" s="49"/>
      <c r="Q165" s="53"/>
      <c r="R165" s="31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</row>
    <row r="166" spans="1:42">
      <c r="A166"/>
      <c r="B166"/>
      <c r="C166"/>
      <c r="D166" s="31"/>
      <c r="E166" s="12"/>
      <c r="F166" s="12"/>
      <c r="G166" s="13"/>
      <c r="H166" s="31"/>
      <c r="I166" s="14"/>
      <c r="J166" s="14"/>
      <c r="K166" s="13"/>
      <c r="L166" s="53"/>
      <c r="M166" s="31"/>
      <c r="N166" s="14"/>
      <c r="O166" s="14"/>
      <c r="P166" s="49"/>
      <c r="Q166" s="53"/>
      <c r="R166" s="31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</row>
    <row r="167" spans="1:42">
      <c r="A167"/>
      <c r="B167"/>
      <c r="C167"/>
      <c r="D167" s="31"/>
      <c r="E167" s="12"/>
      <c r="F167" s="12"/>
      <c r="G167" s="13"/>
      <c r="H167" s="31"/>
      <c r="I167" s="14"/>
      <c r="J167" s="14"/>
      <c r="K167" s="13"/>
      <c r="L167" s="53"/>
      <c r="M167" s="31"/>
      <c r="N167" s="14"/>
      <c r="O167" s="14"/>
      <c r="P167" s="49"/>
      <c r="Q167" s="53"/>
      <c r="R167" s="31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</row>
    <row r="168" spans="1:42">
      <c r="A168"/>
      <c r="B168"/>
      <c r="C168"/>
      <c r="D168" s="31"/>
      <c r="E168" s="12"/>
      <c r="F168" s="12"/>
      <c r="G168" s="13"/>
      <c r="H168" s="31"/>
      <c r="I168" s="14"/>
      <c r="J168" s="14"/>
      <c r="K168" s="13"/>
      <c r="L168" s="53"/>
      <c r="M168" s="31"/>
      <c r="N168" s="14"/>
      <c r="O168" s="14"/>
      <c r="P168" s="49"/>
      <c r="Q168" s="53"/>
      <c r="R168" s="31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</row>
    <row r="169" spans="1:42">
      <c r="A169"/>
      <c r="B169"/>
      <c r="C169"/>
      <c r="D169" s="31"/>
      <c r="E169" s="12"/>
      <c r="F169" s="12"/>
      <c r="G169" s="13"/>
      <c r="H169" s="31"/>
      <c r="I169" s="14"/>
      <c r="J169" s="14"/>
      <c r="K169" s="13"/>
      <c r="L169" s="53"/>
      <c r="M169" s="31"/>
      <c r="N169" s="14"/>
      <c r="O169" s="14"/>
      <c r="P169" s="49"/>
      <c r="Q169" s="53"/>
      <c r="R169" s="31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</row>
    <row r="170" spans="1:42">
      <c r="A170"/>
      <c r="B170"/>
      <c r="C170"/>
      <c r="D170" s="31"/>
      <c r="E170" s="12"/>
      <c r="F170" s="12"/>
      <c r="G170" s="13"/>
      <c r="H170" s="31"/>
      <c r="I170" s="14"/>
      <c r="J170" s="14"/>
      <c r="K170" s="13"/>
      <c r="L170" s="53"/>
      <c r="M170" s="31"/>
      <c r="N170" s="14"/>
      <c r="O170" s="14"/>
      <c r="P170" s="49"/>
      <c r="Q170" s="53"/>
      <c r="R170" s="31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</row>
    <row r="171" spans="1:42">
      <c r="A171"/>
      <c r="B171"/>
      <c r="C171"/>
      <c r="D171" s="31"/>
      <c r="E171" s="12"/>
      <c r="F171" s="12"/>
      <c r="G171" s="13"/>
      <c r="H171" s="31"/>
      <c r="I171" s="14"/>
      <c r="J171" s="14"/>
      <c r="K171" s="13"/>
      <c r="L171" s="53"/>
      <c r="M171" s="31"/>
      <c r="N171" s="14"/>
      <c r="O171" s="14"/>
      <c r="P171" s="49"/>
      <c r="Q171" s="53"/>
      <c r="R171" s="31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</row>
    <row r="172" spans="1:42">
      <c r="A172"/>
      <c r="B172"/>
      <c r="C172"/>
      <c r="D172" s="31"/>
      <c r="E172" s="12"/>
      <c r="F172" s="12"/>
      <c r="G172" s="13"/>
      <c r="H172" s="31"/>
      <c r="I172" s="14"/>
      <c r="J172" s="14"/>
      <c r="K172" s="13"/>
      <c r="L172" s="53"/>
      <c r="M172" s="31"/>
      <c r="N172" s="14"/>
      <c r="O172" s="14"/>
      <c r="P172" s="49"/>
      <c r="Q172" s="53"/>
      <c r="R172" s="31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</row>
    <row r="173" spans="1:42">
      <c r="A173"/>
      <c r="B173"/>
      <c r="C173"/>
      <c r="D173" s="31"/>
      <c r="E173" s="12"/>
      <c r="F173" s="12"/>
      <c r="G173" s="13"/>
      <c r="H173" s="31"/>
      <c r="I173" s="14"/>
      <c r="J173" s="14"/>
      <c r="K173" s="13"/>
      <c r="L173" s="53"/>
      <c r="M173" s="31"/>
      <c r="N173" s="14"/>
      <c r="O173" s="14"/>
      <c r="P173" s="49"/>
      <c r="Q173" s="53"/>
      <c r="R173" s="31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</row>
    <row r="174" spans="1:42">
      <c r="A174"/>
      <c r="B174"/>
      <c r="C174"/>
      <c r="D174" s="31"/>
      <c r="E174" s="12"/>
      <c r="F174" s="12"/>
      <c r="G174" s="13"/>
      <c r="H174" s="31"/>
      <c r="I174" s="14"/>
      <c r="J174" s="14"/>
      <c r="K174" s="13"/>
      <c r="L174" s="53"/>
      <c r="M174" s="31"/>
      <c r="N174" s="14"/>
      <c r="O174" s="14"/>
      <c r="P174" s="49"/>
      <c r="Q174" s="53"/>
      <c r="R174" s="31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</row>
    <row r="175" spans="1:42">
      <c r="A175"/>
      <c r="B175"/>
      <c r="C175"/>
      <c r="D175" s="31"/>
      <c r="E175" s="12"/>
      <c r="F175" s="12"/>
      <c r="G175" s="13"/>
      <c r="H175" s="31"/>
      <c r="I175" s="14"/>
      <c r="J175" s="14"/>
      <c r="K175" s="13"/>
      <c r="L175" s="53"/>
      <c r="M175" s="31"/>
      <c r="N175" s="14"/>
      <c r="O175" s="14"/>
      <c r="P175" s="49"/>
      <c r="Q175" s="53"/>
      <c r="R175" s="31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</row>
    <row r="176" spans="1:42">
      <c r="A176"/>
      <c r="B176"/>
      <c r="C176"/>
      <c r="D176" s="31"/>
      <c r="E176" s="12"/>
      <c r="F176" s="12"/>
      <c r="G176" s="13"/>
      <c r="H176" s="31"/>
      <c r="I176" s="14"/>
      <c r="J176" s="14"/>
      <c r="K176" s="13"/>
      <c r="L176" s="53"/>
      <c r="M176" s="31"/>
      <c r="N176" s="14"/>
      <c r="O176" s="14"/>
      <c r="P176" s="49"/>
      <c r="Q176" s="53"/>
      <c r="R176" s="31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</row>
    <row r="177" spans="1:42">
      <c r="A177"/>
      <c r="B177"/>
      <c r="C177"/>
      <c r="D177" s="31"/>
      <c r="E177" s="12"/>
      <c r="F177" s="12"/>
      <c r="G177" s="13"/>
      <c r="H177" s="31"/>
      <c r="I177" s="14"/>
      <c r="J177" s="14"/>
      <c r="K177" s="13"/>
      <c r="L177" s="53"/>
      <c r="M177" s="31"/>
      <c r="N177" s="14"/>
      <c r="O177" s="14"/>
      <c r="P177" s="49"/>
      <c r="Q177" s="53"/>
      <c r="R177" s="31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</row>
    <row r="178" spans="1:42">
      <c r="A178"/>
      <c r="B178"/>
      <c r="C178"/>
      <c r="D178" s="31"/>
      <c r="E178" s="12"/>
      <c r="F178" s="12"/>
      <c r="G178" s="13"/>
      <c r="H178" s="31"/>
      <c r="I178" s="14"/>
      <c r="J178" s="14"/>
      <c r="K178" s="13"/>
      <c r="L178" s="53"/>
      <c r="M178" s="31"/>
      <c r="N178" s="14"/>
      <c r="O178" s="14"/>
      <c r="P178" s="49"/>
      <c r="Q178" s="53"/>
      <c r="R178" s="31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</row>
    <row r="179" spans="1:42">
      <c r="A179"/>
      <c r="B179"/>
      <c r="C179"/>
      <c r="D179" s="31"/>
      <c r="E179" s="12"/>
      <c r="F179" s="12"/>
      <c r="G179" s="13"/>
      <c r="H179" s="31"/>
      <c r="I179" s="14"/>
      <c r="J179" s="14"/>
      <c r="K179" s="13"/>
      <c r="L179" s="53"/>
      <c r="M179" s="31"/>
      <c r="N179" s="14"/>
      <c r="O179" s="14"/>
      <c r="P179" s="49"/>
      <c r="Q179" s="53"/>
      <c r="R179" s="31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</row>
    <row r="180" spans="1:42">
      <c r="A180"/>
      <c r="B180"/>
      <c r="C180"/>
      <c r="D180" s="31"/>
      <c r="E180" s="12"/>
      <c r="F180" s="12"/>
      <c r="G180" s="13"/>
      <c r="H180" s="31"/>
      <c r="I180" s="14"/>
      <c r="J180" s="14"/>
      <c r="K180" s="13"/>
      <c r="L180" s="53"/>
      <c r="M180" s="31"/>
      <c r="N180" s="14"/>
      <c r="O180" s="14"/>
      <c r="P180" s="49"/>
      <c r="Q180" s="53"/>
      <c r="R180" s="31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</row>
    <row r="181" spans="1:42">
      <c r="A181"/>
      <c r="B181"/>
      <c r="C181"/>
      <c r="D181" s="31"/>
      <c r="E181" s="12"/>
      <c r="F181" s="12"/>
      <c r="G181" s="13"/>
      <c r="H181" s="31"/>
      <c r="I181" s="14"/>
      <c r="J181" s="14"/>
      <c r="K181" s="13"/>
      <c r="L181" s="53"/>
      <c r="M181" s="31"/>
      <c r="N181" s="14"/>
      <c r="O181" s="14"/>
      <c r="P181" s="49"/>
      <c r="Q181" s="53"/>
      <c r="R181" s="31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</row>
    <row r="182" spans="1:42">
      <c r="A182"/>
      <c r="B182"/>
      <c r="C182"/>
      <c r="D182" s="31"/>
      <c r="E182" s="12"/>
      <c r="F182" s="12"/>
      <c r="G182" s="13"/>
      <c r="H182" s="31"/>
      <c r="I182" s="14"/>
      <c r="J182" s="14"/>
      <c r="K182" s="13"/>
      <c r="L182" s="53"/>
      <c r="M182" s="31"/>
      <c r="N182" s="14"/>
      <c r="O182" s="14"/>
      <c r="P182" s="49"/>
      <c r="Q182" s="53"/>
      <c r="R182" s="31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</row>
    <row r="183" spans="1:42">
      <c r="A183"/>
      <c r="B183"/>
      <c r="C183"/>
      <c r="D183" s="31"/>
      <c r="E183" s="12"/>
      <c r="F183" s="12"/>
      <c r="G183" s="13"/>
      <c r="H183" s="31"/>
      <c r="I183" s="14"/>
      <c r="J183" s="14"/>
      <c r="K183" s="13"/>
      <c r="L183" s="53"/>
      <c r="M183" s="31"/>
      <c r="N183" s="14"/>
      <c r="O183" s="14"/>
      <c r="P183" s="49"/>
      <c r="Q183" s="53"/>
      <c r="R183" s="31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</row>
    <row r="184" spans="1:42">
      <c r="A184"/>
      <c r="B184"/>
      <c r="C184"/>
      <c r="D184" s="31"/>
      <c r="E184" s="12"/>
      <c r="F184" s="12"/>
      <c r="G184" s="13"/>
      <c r="H184" s="31"/>
      <c r="I184" s="14"/>
      <c r="J184" s="14"/>
      <c r="K184" s="13"/>
      <c r="L184" s="53"/>
      <c r="M184" s="31"/>
      <c r="N184" s="14"/>
      <c r="O184" s="14"/>
      <c r="P184" s="49"/>
      <c r="Q184" s="53"/>
      <c r="R184" s="31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</row>
    <row r="185" spans="1:42">
      <c r="A185"/>
      <c r="B185"/>
      <c r="C185"/>
      <c r="D185" s="31"/>
      <c r="E185" s="12"/>
      <c r="F185" s="12"/>
      <c r="G185" s="13"/>
      <c r="H185" s="31"/>
      <c r="I185" s="14"/>
      <c r="J185" s="14"/>
      <c r="K185" s="13"/>
      <c r="L185" s="53"/>
      <c r="M185" s="31"/>
      <c r="N185" s="14"/>
      <c r="O185" s="14"/>
      <c r="P185" s="49"/>
      <c r="Q185" s="53"/>
      <c r="R185" s="31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</row>
    <row r="186" spans="1:42">
      <c r="A186"/>
      <c r="B186"/>
      <c r="C186"/>
      <c r="D186" s="31"/>
      <c r="E186" s="12"/>
      <c r="F186" s="12"/>
      <c r="G186" s="13"/>
      <c r="H186" s="31"/>
      <c r="I186" s="14"/>
      <c r="J186" s="14"/>
      <c r="K186" s="13"/>
      <c r="L186" s="53"/>
      <c r="M186" s="31"/>
      <c r="N186" s="14"/>
      <c r="O186" s="14"/>
      <c r="P186" s="49"/>
      <c r="Q186" s="53"/>
      <c r="R186" s="31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</row>
    <row r="187" spans="1:42">
      <c r="A187"/>
      <c r="B187"/>
      <c r="C187"/>
      <c r="D187" s="31"/>
      <c r="E187" s="12"/>
      <c r="F187" s="12"/>
      <c r="G187" s="13"/>
      <c r="H187" s="31"/>
      <c r="I187" s="14"/>
      <c r="J187" s="14"/>
      <c r="K187" s="13"/>
      <c r="L187" s="53"/>
      <c r="M187" s="31"/>
      <c r="N187" s="14"/>
      <c r="O187" s="14"/>
      <c r="P187" s="49"/>
      <c r="Q187" s="53"/>
      <c r="R187" s="31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</row>
    <row r="188" spans="1:42">
      <c r="A188"/>
      <c r="B188"/>
      <c r="C188"/>
      <c r="D188" s="31"/>
      <c r="E188" s="12"/>
      <c r="F188" s="12"/>
      <c r="G188" s="13"/>
      <c r="H188" s="31"/>
      <c r="I188" s="14"/>
      <c r="J188" s="14"/>
      <c r="K188" s="13"/>
      <c r="L188" s="53"/>
      <c r="M188" s="31"/>
      <c r="N188" s="14"/>
      <c r="O188" s="14"/>
      <c r="P188" s="49"/>
      <c r="Q188" s="53"/>
      <c r="R188" s="31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</row>
    <row r="189" spans="1:42">
      <c r="A189"/>
      <c r="B189"/>
      <c r="C189"/>
      <c r="D189" s="31"/>
      <c r="E189" s="12"/>
      <c r="F189" s="12"/>
      <c r="G189" s="13"/>
      <c r="H189" s="31"/>
      <c r="I189" s="14"/>
      <c r="J189" s="14"/>
      <c r="K189" s="13"/>
      <c r="L189" s="53"/>
      <c r="M189" s="31"/>
      <c r="N189" s="14"/>
      <c r="O189" s="14"/>
      <c r="P189" s="49"/>
      <c r="Q189" s="53"/>
      <c r="R189" s="31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</row>
    <row r="190" spans="1:42">
      <c r="A190"/>
      <c r="B190"/>
      <c r="C190"/>
      <c r="D190" s="31"/>
      <c r="E190" s="12"/>
      <c r="F190" s="12"/>
      <c r="G190" s="13"/>
      <c r="H190" s="31"/>
      <c r="I190" s="14"/>
      <c r="J190" s="14"/>
      <c r="K190" s="13"/>
      <c r="L190" s="53"/>
      <c r="M190" s="31"/>
      <c r="N190" s="14"/>
      <c r="O190" s="14"/>
      <c r="P190" s="49"/>
      <c r="Q190" s="53"/>
      <c r="R190" s="31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</row>
    <row r="191" spans="1:42">
      <c r="A191"/>
      <c r="B191"/>
      <c r="C191"/>
      <c r="D191" s="31"/>
      <c r="E191" s="12"/>
      <c r="F191" s="12"/>
      <c r="G191" s="13"/>
      <c r="H191" s="31"/>
      <c r="I191" s="14"/>
      <c r="J191" s="14"/>
      <c r="K191" s="13"/>
      <c r="L191" s="53"/>
      <c r="M191" s="31"/>
      <c r="N191" s="14"/>
      <c r="O191" s="14"/>
      <c r="P191" s="49"/>
      <c r="Q191" s="53"/>
      <c r="R191" s="31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</row>
    <row r="192" spans="1:42">
      <c r="A192"/>
      <c r="B192"/>
      <c r="C192"/>
      <c r="D192" s="31"/>
      <c r="E192" s="12"/>
      <c r="F192" s="12"/>
      <c r="G192" s="13"/>
      <c r="H192" s="31"/>
      <c r="I192" s="14"/>
      <c r="J192" s="14"/>
      <c r="K192" s="13"/>
      <c r="L192" s="53"/>
      <c r="M192" s="31"/>
      <c r="N192" s="14"/>
      <c r="O192" s="14"/>
      <c r="P192" s="49"/>
      <c r="Q192" s="53"/>
      <c r="R192" s="31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</row>
    <row r="193" spans="1:42">
      <c r="A193"/>
      <c r="B193"/>
      <c r="C193"/>
      <c r="D193" s="31"/>
      <c r="E193" s="12"/>
      <c r="F193" s="12"/>
      <c r="G193" s="13"/>
      <c r="H193" s="31"/>
      <c r="I193" s="14"/>
      <c r="J193" s="14"/>
      <c r="K193" s="13"/>
      <c r="L193" s="53"/>
      <c r="M193" s="31"/>
      <c r="N193" s="14"/>
      <c r="O193" s="14"/>
      <c r="P193" s="49"/>
      <c r="Q193" s="53"/>
      <c r="R193" s="31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</row>
    <row r="194" spans="1:42">
      <c r="A194"/>
      <c r="B194"/>
      <c r="C194"/>
      <c r="D194" s="31"/>
      <c r="E194" s="12"/>
      <c r="F194" s="12"/>
      <c r="G194" s="13"/>
      <c r="H194" s="31"/>
      <c r="I194" s="14"/>
      <c r="J194" s="14"/>
      <c r="K194" s="13"/>
      <c r="L194" s="53"/>
      <c r="M194" s="31"/>
      <c r="N194" s="14"/>
      <c r="O194" s="14"/>
      <c r="P194" s="49"/>
      <c r="Q194" s="53"/>
      <c r="R194" s="31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</row>
    <row r="195" spans="1:42">
      <c r="A195"/>
      <c r="B195"/>
      <c r="C195"/>
      <c r="D195" s="31"/>
      <c r="E195" s="12"/>
      <c r="F195" s="12"/>
      <c r="G195" s="13"/>
      <c r="H195" s="31"/>
      <c r="I195" s="14"/>
      <c r="J195" s="14"/>
      <c r="K195" s="13"/>
      <c r="L195" s="53"/>
      <c r="M195" s="31"/>
      <c r="N195" s="14"/>
      <c r="O195" s="14"/>
      <c r="P195" s="49"/>
      <c r="Q195" s="53"/>
      <c r="R195" s="31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</row>
    <row r="196" spans="1:42">
      <c r="A196"/>
      <c r="B196"/>
      <c r="C196"/>
      <c r="D196" s="31"/>
      <c r="E196" s="12"/>
      <c r="F196" s="12"/>
      <c r="G196" s="13"/>
      <c r="H196" s="31"/>
      <c r="I196" s="14"/>
      <c r="J196" s="14"/>
      <c r="K196" s="13"/>
      <c r="L196" s="53"/>
      <c r="M196" s="31"/>
      <c r="N196" s="14"/>
      <c r="O196" s="14"/>
      <c r="P196" s="49"/>
      <c r="Q196" s="53"/>
      <c r="R196" s="31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</row>
    <row r="197" spans="1:42">
      <c r="A197"/>
      <c r="B197"/>
      <c r="C197"/>
      <c r="D197" s="31"/>
      <c r="E197" s="12"/>
      <c r="F197" s="12"/>
      <c r="G197" s="13"/>
      <c r="H197" s="31"/>
      <c r="I197" s="14"/>
      <c r="J197" s="14"/>
      <c r="K197" s="13"/>
      <c r="L197" s="53"/>
      <c r="M197" s="31"/>
      <c r="N197" s="14"/>
      <c r="O197" s="14"/>
      <c r="P197" s="49"/>
      <c r="Q197" s="53"/>
      <c r="R197" s="31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</row>
    <row r="198" spans="1:42">
      <c r="A198"/>
      <c r="B198"/>
      <c r="C198"/>
      <c r="D198" s="31"/>
      <c r="E198" s="12"/>
      <c r="F198" s="12"/>
      <c r="G198" s="13"/>
      <c r="H198" s="31"/>
      <c r="I198" s="14"/>
      <c r="J198" s="14"/>
      <c r="K198" s="13"/>
      <c r="L198" s="53"/>
      <c r="M198" s="31"/>
      <c r="N198" s="14"/>
      <c r="O198" s="14"/>
      <c r="P198" s="49"/>
      <c r="Q198" s="53"/>
      <c r="R198" s="31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</row>
    <row r="199" spans="1:42">
      <c r="A199"/>
      <c r="B199"/>
      <c r="C199"/>
      <c r="D199" s="31"/>
      <c r="E199" s="12"/>
      <c r="F199" s="12"/>
      <c r="G199" s="13"/>
      <c r="H199" s="31"/>
      <c r="I199" s="14"/>
      <c r="J199" s="14"/>
      <c r="K199" s="13"/>
      <c r="L199" s="53"/>
      <c r="M199" s="31"/>
      <c r="N199" s="14"/>
      <c r="O199" s="14"/>
      <c r="P199" s="49"/>
      <c r="Q199" s="53"/>
      <c r="R199" s="31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</row>
    <row r="200" spans="1:42">
      <c r="A200"/>
      <c r="B200"/>
      <c r="C200"/>
      <c r="D200" s="31"/>
      <c r="E200" s="12"/>
      <c r="F200" s="12"/>
      <c r="G200" s="13"/>
      <c r="H200" s="31"/>
      <c r="I200" s="14"/>
      <c r="J200" s="14"/>
      <c r="K200" s="13"/>
      <c r="L200" s="53"/>
      <c r="M200" s="31"/>
      <c r="N200" s="14"/>
      <c r="O200" s="14"/>
      <c r="P200" s="49"/>
      <c r="Q200" s="53"/>
      <c r="R200" s="31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</row>
    <row r="201" spans="1:42">
      <c r="A201"/>
      <c r="B201"/>
      <c r="C201"/>
      <c r="D201" s="31"/>
      <c r="E201" s="12"/>
      <c r="F201" s="12"/>
      <c r="G201" s="13"/>
      <c r="H201" s="31"/>
      <c r="I201" s="14"/>
      <c r="J201" s="14"/>
      <c r="K201" s="13"/>
      <c r="L201" s="53"/>
      <c r="M201" s="31"/>
      <c r="N201" s="14"/>
      <c r="O201" s="14"/>
      <c r="P201" s="49"/>
      <c r="Q201" s="53"/>
      <c r="R201" s="31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</row>
    <row r="202" spans="1:42">
      <c r="A202"/>
      <c r="B202"/>
      <c r="C202"/>
      <c r="D202" s="31"/>
      <c r="E202" s="12"/>
      <c r="F202" s="12"/>
      <c r="G202" s="13"/>
      <c r="H202" s="31"/>
      <c r="I202" s="14"/>
      <c r="J202" s="14"/>
      <c r="K202" s="13"/>
      <c r="L202" s="53"/>
      <c r="M202" s="31"/>
      <c r="N202" s="14"/>
      <c r="O202" s="14"/>
      <c r="P202" s="49"/>
      <c r="Q202" s="53"/>
      <c r="R202" s="31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</row>
    <row r="203" spans="1:42">
      <c r="A203"/>
      <c r="B203"/>
      <c r="C203"/>
      <c r="D203" s="31"/>
      <c r="E203" s="12"/>
      <c r="F203" s="12"/>
      <c r="G203" s="13"/>
      <c r="H203" s="31"/>
      <c r="I203" s="14"/>
      <c r="J203" s="14"/>
      <c r="K203" s="13"/>
      <c r="L203" s="53"/>
      <c r="M203" s="31"/>
      <c r="N203" s="14"/>
      <c r="O203" s="14"/>
      <c r="P203" s="49"/>
      <c r="Q203" s="53"/>
      <c r="R203" s="31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</row>
    <row r="204" spans="1:42">
      <c r="A204"/>
      <c r="B204"/>
      <c r="C204"/>
      <c r="D204" s="31"/>
      <c r="E204" s="12"/>
      <c r="F204" s="12"/>
      <c r="G204" s="13"/>
      <c r="H204" s="31"/>
      <c r="I204" s="14"/>
      <c r="J204" s="14"/>
      <c r="K204" s="13"/>
      <c r="L204" s="53"/>
      <c r="M204" s="31"/>
      <c r="N204" s="14"/>
      <c r="O204" s="14"/>
      <c r="P204" s="49"/>
      <c r="Q204" s="53"/>
      <c r="R204" s="31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</row>
    <row r="205" spans="1:42">
      <c r="A205"/>
      <c r="B205"/>
      <c r="C205"/>
      <c r="D205" s="31"/>
      <c r="E205" s="12"/>
      <c r="F205" s="12"/>
      <c r="G205" s="13"/>
      <c r="H205" s="31"/>
      <c r="I205" s="14"/>
      <c r="J205" s="14"/>
      <c r="K205" s="13"/>
      <c r="L205" s="53"/>
      <c r="M205" s="31"/>
      <c r="N205" s="14"/>
      <c r="O205" s="14"/>
      <c r="P205" s="49"/>
      <c r="Q205" s="53"/>
      <c r="R205" s="31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</row>
    <row r="206" spans="1:42">
      <c r="A206"/>
      <c r="B206"/>
      <c r="C206"/>
      <c r="D206" s="31"/>
      <c r="E206" s="12"/>
      <c r="F206" s="12"/>
      <c r="G206" s="13"/>
      <c r="H206" s="31"/>
      <c r="I206" s="14"/>
      <c r="J206" s="14"/>
      <c r="K206" s="13"/>
      <c r="L206" s="53"/>
      <c r="M206" s="31"/>
      <c r="N206" s="14"/>
      <c r="O206" s="14"/>
      <c r="P206" s="49"/>
      <c r="Q206" s="53"/>
      <c r="R206" s="31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</row>
    <row r="207" spans="1:42">
      <c r="A207"/>
      <c r="B207"/>
      <c r="C207"/>
      <c r="D207" s="31"/>
      <c r="E207" s="12"/>
      <c r="F207" s="12"/>
      <c r="G207" s="13"/>
      <c r="H207" s="31"/>
      <c r="I207" s="14"/>
      <c r="J207" s="14"/>
      <c r="K207" s="13"/>
      <c r="L207" s="53"/>
      <c r="M207" s="31"/>
      <c r="N207" s="14"/>
      <c r="O207" s="14"/>
      <c r="P207" s="49"/>
      <c r="Q207" s="53"/>
      <c r="R207" s="31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</row>
    <row r="208" spans="1:42">
      <c r="A208"/>
      <c r="B208"/>
      <c r="C208"/>
      <c r="D208" s="31"/>
      <c r="E208" s="12"/>
      <c r="F208" s="12"/>
      <c r="G208" s="13"/>
      <c r="H208" s="31"/>
      <c r="I208" s="14"/>
      <c r="J208" s="14"/>
      <c r="K208" s="13"/>
      <c r="L208" s="53"/>
      <c r="M208" s="31"/>
      <c r="N208" s="14"/>
      <c r="O208" s="14"/>
      <c r="P208" s="49"/>
      <c r="Q208" s="53"/>
      <c r="R208" s="31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</row>
    <row r="209" spans="1:42">
      <c r="A209"/>
      <c r="B209"/>
      <c r="C209"/>
      <c r="D209" s="31"/>
      <c r="E209" s="12"/>
      <c r="F209" s="12"/>
      <c r="G209" s="13"/>
      <c r="H209" s="31"/>
      <c r="I209" s="14"/>
      <c r="J209" s="14"/>
      <c r="K209" s="13"/>
      <c r="L209" s="53"/>
      <c r="M209" s="31"/>
      <c r="N209" s="14"/>
      <c r="O209" s="14"/>
      <c r="P209" s="49"/>
      <c r="Q209" s="53"/>
      <c r="R209" s="31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</row>
    <row r="210" spans="1:42">
      <c r="A210"/>
      <c r="B210"/>
      <c r="C210"/>
      <c r="D210" s="31"/>
      <c r="E210" s="12"/>
      <c r="F210" s="12"/>
      <c r="G210" s="13"/>
      <c r="H210" s="31"/>
      <c r="I210" s="14"/>
      <c r="J210" s="14"/>
      <c r="K210" s="13"/>
      <c r="L210" s="53"/>
      <c r="M210" s="31"/>
      <c r="N210" s="14"/>
      <c r="O210" s="14"/>
      <c r="P210" s="49"/>
      <c r="Q210" s="53"/>
      <c r="R210" s="31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</row>
    <row r="211" spans="1:42">
      <c r="A211"/>
      <c r="B211"/>
      <c r="C211"/>
      <c r="D211" s="31"/>
      <c r="E211" s="12"/>
      <c r="F211" s="12"/>
      <c r="G211" s="13"/>
      <c r="H211" s="31"/>
      <c r="I211" s="14"/>
      <c r="J211" s="14"/>
      <c r="K211" s="13"/>
      <c r="L211" s="53"/>
      <c r="M211" s="31"/>
      <c r="N211" s="14"/>
      <c r="O211" s="14"/>
      <c r="P211" s="49"/>
      <c r="Q211" s="53"/>
      <c r="R211" s="31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</row>
    <row r="212" spans="1:42">
      <c r="A212"/>
      <c r="B212"/>
      <c r="C212"/>
      <c r="D212" s="31"/>
      <c r="E212" s="12"/>
      <c r="F212" s="12"/>
      <c r="G212" s="13"/>
      <c r="H212" s="31"/>
      <c r="I212" s="14"/>
      <c r="J212" s="14"/>
      <c r="K212" s="13"/>
      <c r="L212" s="53"/>
      <c r="M212" s="31"/>
      <c r="N212" s="14"/>
      <c r="O212" s="14"/>
      <c r="P212" s="49"/>
      <c r="Q212" s="53"/>
      <c r="R212" s="31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</row>
    <row r="213" spans="1:42">
      <c r="A213"/>
      <c r="B213"/>
      <c r="C213"/>
      <c r="D213" s="31"/>
      <c r="E213" s="12"/>
      <c r="F213" s="12"/>
      <c r="G213" s="13"/>
      <c r="H213" s="31"/>
      <c r="I213" s="14"/>
      <c r="J213" s="14"/>
      <c r="K213" s="13"/>
      <c r="L213" s="53"/>
      <c r="M213" s="31"/>
      <c r="N213" s="14"/>
      <c r="O213" s="14"/>
      <c r="P213" s="49"/>
      <c r="Q213" s="53"/>
      <c r="R213" s="31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</row>
    <row r="214" spans="1:42">
      <c r="A214"/>
      <c r="B214"/>
      <c r="C214"/>
      <c r="D214" s="31"/>
      <c r="E214" s="12"/>
      <c r="F214" s="12"/>
      <c r="G214" s="13"/>
      <c r="H214" s="31"/>
      <c r="I214" s="14"/>
      <c r="J214" s="14"/>
      <c r="K214" s="13"/>
      <c r="L214" s="53"/>
      <c r="M214" s="31"/>
      <c r="N214" s="14"/>
      <c r="O214" s="14"/>
      <c r="P214" s="49"/>
      <c r="Q214" s="53"/>
      <c r="R214" s="31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</row>
    <row r="215" spans="1:42">
      <c r="A215"/>
      <c r="B215"/>
      <c r="C215"/>
      <c r="D215" s="31"/>
      <c r="E215" s="12"/>
      <c r="F215" s="12"/>
      <c r="G215" s="13"/>
      <c r="H215" s="31"/>
      <c r="I215" s="14"/>
      <c r="J215" s="14"/>
      <c r="K215" s="13"/>
      <c r="L215" s="53"/>
      <c r="M215" s="31"/>
      <c r="N215" s="14"/>
      <c r="O215" s="14"/>
      <c r="P215" s="49"/>
      <c r="Q215" s="53"/>
      <c r="R215" s="31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</row>
    <row r="216" spans="1:42">
      <c r="A216"/>
      <c r="B216"/>
      <c r="C216"/>
      <c r="D216" s="31"/>
      <c r="E216" s="12"/>
      <c r="F216" s="12"/>
      <c r="G216" s="13"/>
      <c r="H216" s="31"/>
      <c r="I216" s="14"/>
      <c r="J216" s="14"/>
      <c r="K216" s="13"/>
      <c r="L216" s="53"/>
      <c r="M216" s="31"/>
      <c r="N216" s="14"/>
      <c r="O216" s="14"/>
      <c r="P216" s="49"/>
      <c r="Q216" s="53"/>
      <c r="R216" s="31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</row>
    <row r="217" spans="1:42">
      <c r="A217"/>
      <c r="B217"/>
      <c r="C217"/>
      <c r="D217" s="31"/>
      <c r="E217" s="12"/>
      <c r="F217" s="12"/>
      <c r="G217" s="13"/>
      <c r="H217" s="31"/>
      <c r="I217" s="14"/>
      <c r="J217" s="14"/>
      <c r="K217" s="13"/>
      <c r="L217" s="53"/>
      <c r="M217" s="31"/>
      <c r="N217" s="14"/>
      <c r="O217" s="14"/>
      <c r="P217" s="49"/>
      <c r="Q217" s="53"/>
      <c r="R217" s="31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</row>
    <row r="218" spans="1:42">
      <c r="A218"/>
      <c r="B218"/>
      <c r="C218"/>
      <c r="D218" s="31"/>
      <c r="E218" s="12"/>
      <c r="F218" s="12"/>
      <c r="G218" s="13"/>
      <c r="H218" s="31"/>
      <c r="I218" s="14"/>
      <c r="J218" s="14"/>
      <c r="K218" s="13"/>
      <c r="L218" s="53"/>
      <c r="M218" s="31"/>
      <c r="N218" s="14"/>
      <c r="O218" s="14"/>
      <c r="P218" s="49"/>
      <c r="Q218" s="53"/>
      <c r="R218" s="31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</row>
    <row r="219" spans="1:42">
      <c r="A219"/>
      <c r="B219"/>
      <c r="C219"/>
      <c r="D219" s="31"/>
      <c r="E219" s="12"/>
      <c r="F219" s="12"/>
      <c r="G219" s="13"/>
      <c r="H219" s="31"/>
      <c r="I219" s="14"/>
      <c r="J219" s="14"/>
      <c r="K219" s="13"/>
      <c r="L219" s="53"/>
      <c r="M219" s="31"/>
      <c r="N219" s="14"/>
      <c r="O219" s="14"/>
      <c r="P219" s="49"/>
      <c r="Q219" s="53"/>
      <c r="R219" s="31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1:42">
      <c r="A220"/>
      <c r="B220"/>
      <c r="C220"/>
      <c r="D220" s="31"/>
      <c r="E220" s="12"/>
      <c r="F220" s="12"/>
      <c r="G220" s="13"/>
      <c r="H220" s="31"/>
      <c r="I220" s="14"/>
      <c r="J220" s="14"/>
      <c r="K220" s="13"/>
      <c r="L220" s="53"/>
      <c r="M220" s="31"/>
      <c r="N220" s="14"/>
      <c r="O220" s="14"/>
      <c r="P220" s="49"/>
      <c r="Q220" s="53"/>
      <c r="R220" s="31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1:42">
      <c r="A221"/>
      <c r="B221"/>
      <c r="C221"/>
      <c r="D221" s="31"/>
      <c r="E221" s="12"/>
      <c r="F221" s="12"/>
      <c r="G221" s="13"/>
      <c r="H221" s="31"/>
      <c r="I221" s="14"/>
      <c r="J221" s="14"/>
      <c r="K221" s="13"/>
      <c r="L221" s="53"/>
      <c r="M221" s="31"/>
      <c r="N221" s="14"/>
      <c r="O221" s="14"/>
      <c r="P221" s="49"/>
      <c r="Q221" s="53"/>
      <c r="R221" s="31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1:42">
      <c r="A222"/>
      <c r="B222"/>
      <c r="C222"/>
      <c r="D222" s="31"/>
      <c r="E222" s="12"/>
      <c r="F222" s="12"/>
      <c r="G222" s="13"/>
      <c r="H222" s="31"/>
      <c r="I222" s="14"/>
      <c r="J222" s="14"/>
      <c r="K222" s="13"/>
      <c r="L222" s="53"/>
      <c r="M222" s="31"/>
      <c r="N222" s="14"/>
      <c r="O222" s="14"/>
      <c r="P222" s="49"/>
      <c r="Q222" s="53"/>
      <c r="R222" s="31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1:42">
      <c r="A223"/>
      <c r="B223"/>
      <c r="C223"/>
      <c r="D223" s="31"/>
      <c r="E223" s="12"/>
      <c r="F223" s="12"/>
      <c r="G223" s="13"/>
      <c r="H223" s="31"/>
      <c r="I223" s="14"/>
      <c r="J223" s="14"/>
      <c r="K223" s="13"/>
      <c r="L223" s="53"/>
      <c r="M223" s="31"/>
      <c r="N223" s="14"/>
      <c r="O223" s="14"/>
      <c r="P223" s="49"/>
      <c r="Q223" s="53"/>
      <c r="R223" s="31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1:42">
      <c r="A224"/>
      <c r="B224"/>
      <c r="C224"/>
      <c r="D224" s="31"/>
      <c r="E224" s="12"/>
      <c r="F224" s="12"/>
      <c r="G224" s="13"/>
      <c r="H224" s="31"/>
      <c r="I224" s="14"/>
      <c r="J224" s="14"/>
      <c r="K224" s="13"/>
      <c r="L224" s="53"/>
      <c r="M224" s="31"/>
      <c r="N224" s="14"/>
      <c r="O224" s="14"/>
      <c r="P224" s="49"/>
      <c r="Q224" s="53"/>
      <c r="R224" s="31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1:42">
      <c r="A225"/>
      <c r="B225"/>
      <c r="C225"/>
      <c r="D225" s="31"/>
      <c r="E225" s="12"/>
      <c r="F225" s="12"/>
      <c r="G225" s="13"/>
      <c r="H225" s="31"/>
      <c r="I225" s="14"/>
      <c r="J225" s="14"/>
      <c r="K225" s="13"/>
      <c r="L225" s="53"/>
      <c r="M225" s="31"/>
      <c r="N225" s="14"/>
      <c r="O225" s="14"/>
      <c r="P225" s="49"/>
      <c r="Q225" s="53"/>
      <c r="R225" s="31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1:42">
      <c r="A226"/>
      <c r="B226"/>
      <c r="C226"/>
      <c r="D226" s="31"/>
      <c r="E226" s="12"/>
      <c r="F226" s="12"/>
      <c r="G226" s="13"/>
      <c r="H226" s="31"/>
      <c r="I226" s="14"/>
      <c r="J226" s="14"/>
      <c r="K226" s="13"/>
      <c r="L226" s="53"/>
      <c r="M226" s="31"/>
      <c r="N226" s="14"/>
      <c r="O226" s="14"/>
      <c r="P226" s="49"/>
      <c r="Q226" s="53"/>
      <c r="R226" s="31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1:42">
      <c r="A227"/>
      <c r="B227"/>
      <c r="C227"/>
      <c r="D227" s="31"/>
      <c r="E227" s="12"/>
      <c r="F227" s="12"/>
      <c r="G227" s="13"/>
      <c r="H227" s="31"/>
      <c r="I227" s="14"/>
      <c r="J227" s="14"/>
      <c r="K227" s="13"/>
      <c r="L227" s="53"/>
      <c r="M227" s="31"/>
      <c r="N227" s="14"/>
      <c r="O227" s="14"/>
      <c r="P227" s="49"/>
      <c r="Q227" s="53"/>
      <c r="R227" s="31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1:42">
      <c r="A228"/>
      <c r="B228"/>
      <c r="C228"/>
      <c r="D228" s="31"/>
      <c r="E228" s="12"/>
      <c r="F228" s="12"/>
      <c r="G228" s="13"/>
      <c r="H228" s="31"/>
      <c r="I228" s="14"/>
      <c r="J228" s="14"/>
      <c r="K228" s="13"/>
      <c r="L228" s="53"/>
      <c r="M228" s="31"/>
      <c r="N228" s="14"/>
      <c r="O228" s="14"/>
      <c r="P228" s="49"/>
      <c r="Q228" s="53"/>
      <c r="R228" s="31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1:42">
      <c r="A229"/>
      <c r="B229"/>
      <c r="C229"/>
      <c r="D229" s="31"/>
      <c r="E229" s="12"/>
      <c r="F229" s="12"/>
      <c r="G229" s="13"/>
      <c r="H229" s="31"/>
      <c r="I229" s="14"/>
      <c r="J229" s="14"/>
      <c r="K229" s="13"/>
      <c r="L229" s="53"/>
      <c r="M229" s="31"/>
      <c r="N229" s="14"/>
      <c r="O229" s="14"/>
      <c r="P229" s="49"/>
      <c r="Q229" s="53"/>
      <c r="R229" s="31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1:42">
      <c r="A230"/>
      <c r="B230"/>
      <c r="C230"/>
      <c r="D230" s="31"/>
      <c r="E230" s="12"/>
      <c r="F230" s="12"/>
      <c r="G230" s="13"/>
      <c r="H230" s="31"/>
      <c r="I230" s="14"/>
      <c r="J230" s="14"/>
      <c r="K230" s="13"/>
      <c r="L230" s="53"/>
      <c r="M230" s="31"/>
      <c r="N230" s="14"/>
      <c r="O230" s="14"/>
      <c r="P230" s="49"/>
      <c r="Q230" s="53"/>
      <c r="R230" s="31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1:42">
      <c r="A231"/>
      <c r="B231"/>
      <c r="C231"/>
      <c r="D231" s="31"/>
      <c r="E231" s="12"/>
      <c r="F231" s="12"/>
      <c r="G231" s="13"/>
      <c r="H231" s="31"/>
      <c r="I231" s="14"/>
      <c r="J231" s="14"/>
      <c r="K231" s="13"/>
      <c r="L231" s="53"/>
      <c r="M231" s="31"/>
      <c r="N231" s="14"/>
      <c r="O231" s="14"/>
      <c r="P231" s="49"/>
      <c r="Q231" s="53"/>
      <c r="R231" s="31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1:42">
      <c r="A232"/>
      <c r="B232"/>
      <c r="C232"/>
      <c r="D232" s="31"/>
      <c r="E232" s="12"/>
      <c r="F232" s="12"/>
      <c r="G232" s="13"/>
      <c r="H232" s="31"/>
      <c r="I232" s="14"/>
      <c r="J232" s="14"/>
      <c r="K232" s="13"/>
      <c r="L232" s="53"/>
      <c r="M232" s="31"/>
      <c r="N232" s="14"/>
      <c r="O232" s="14"/>
      <c r="P232" s="49"/>
      <c r="Q232" s="53"/>
      <c r="R232" s="31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1:42">
      <c r="A233"/>
      <c r="B233"/>
      <c r="C233"/>
      <c r="D233" s="31"/>
      <c r="E233" s="12"/>
      <c r="F233" s="12"/>
      <c r="G233" s="13"/>
      <c r="H233" s="31"/>
      <c r="I233" s="14"/>
      <c r="J233" s="14"/>
      <c r="K233" s="13"/>
      <c r="L233" s="53"/>
      <c r="M233" s="31"/>
      <c r="N233" s="14"/>
      <c r="O233" s="14"/>
      <c r="P233" s="49"/>
      <c r="Q233" s="53"/>
      <c r="R233" s="31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1:42">
      <c r="A234"/>
      <c r="B234"/>
      <c r="C234"/>
      <c r="D234" s="31"/>
      <c r="E234" s="12"/>
      <c r="F234" s="12"/>
      <c r="G234" s="13"/>
      <c r="H234" s="31"/>
      <c r="I234" s="14"/>
      <c r="J234" s="14"/>
      <c r="K234" s="13"/>
      <c r="L234" s="53"/>
      <c r="M234" s="31"/>
      <c r="N234" s="14"/>
      <c r="O234" s="14"/>
      <c r="P234" s="49"/>
      <c r="Q234" s="53"/>
      <c r="R234" s="31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1:42">
      <c r="A235"/>
      <c r="B235"/>
      <c r="C235"/>
      <c r="D235" s="31"/>
      <c r="E235" s="12"/>
      <c r="F235" s="12"/>
      <c r="G235" s="13"/>
      <c r="H235" s="31"/>
      <c r="I235" s="14"/>
      <c r="J235" s="14"/>
      <c r="K235" s="13"/>
      <c r="L235" s="53"/>
      <c r="M235" s="31"/>
      <c r="N235" s="14"/>
      <c r="O235" s="14"/>
      <c r="P235" s="49"/>
      <c r="Q235" s="53"/>
      <c r="R235" s="31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1:42">
      <c r="A236"/>
      <c r="B236"/>
      <c r="C236"/>
      <c r="D236" s="31"/>
      <c r="E236" s="12"/>
      <c r="F236" s="12"/>
      <c r="G236" s="13"/>
      <c r="H236" s="31"/>
      <c r="I236" s="14"/>
      <c r="J236" s="14"/>
      <c r="K236" s="13"/>
      <c r="L236" s="53"/>
      <c r="M236" s="31"/>
      <c r="N236" s="14"/>
      <c r="O236" s="14"/>
      <c r="P236" s="49"/>
      <c r="Q236" s="53"/>
      <c r="R236" s="31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1:42">
      <c r="A237"/>
      <c r="B237"/>
      <c r="C237"/>
      <c r="D237" s="31"/>
      <c r="E237" s="12"/>
      <c r="F237" s="12"/>
      <c r="G237" s="13"/>
      <c r="H237" s="31"/>
      <c r="I237" s="14"/>
      <c r="J237" s="14"/>
      <c r="K237" s="13"/>
      <c r="L237" s="53"/>
      <c r="M237" s="31"/>
      <c r="N237" s="14"/>
      <c r="O237" s="14"/>
      <c r="P237" s="49"/>
      <c r="Q237" s="53"/>
      <c r="R237" s="31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1:42">
      <c r="A238"/>
      <c r="B238"/>
      <c r="C238"/>
      <c r="D238" s="31"/>
      <c r="E238" s="12"/>
      <c r="F238" s="12"/>
      <c r="G238" s="13"/>
      <c r="H238" s="31"/>
      <c r="I238" s="14"/>
      <c r="J238" s="14"/>
      <c r="K238" s="13"/>
      <c r="L238" s="53"/>
      <c r="M238" s="31"/>
      <c r="N238" s="14"/>
      <c r="O238" s="14"/>
      <c r="P238" s="49"/>
      <c r="Q238" s="53"/>
      <c r="R238" s="31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1:42">
      <c r="A239"/>
      <c r="B239"/>
      <c r="C239"/>
      <c r="D239" s="31"/>
      <c r="E239" s="12"/>
      <c r="F239" s="12"/>
      <c r="G239" s="13"/>
      <c r="H239" s="31"/>
      <c r="I239" s="14"/>
      <c r="J239" s="14"/>
      <c r="K239" s="13"/>
      <c r="L239" s="53"/>
      <c r="M239" s="31"/>
      <c r="N239" s="14"/>
      <c r="O239" s="14"/>
      <c r="P239" s="49"/>
      <c r="Q239" s="53"/>
      <c r="R239" s="31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1:42">
      <c r="A240"/>
      <c r="B240"/>
      <c r="C240"/>
      <c r="D240" s="31"/>
      <c r="E240" s="12"/>
      <c r="F240" s="12"/>
      <c r="G240" s="13"/>
      <c r="H240" s="31"/>
      <c r="I240" s="14"/>
      <c r="J240" s="14"/>
      <c r="K240" s="13"/>
      <c r="L240" s="53"/>
      <c r="M240" s="31"/>
      <c r="N240" s="14"/>
      <c r="O240" s="14"/>
      <c r="P240" s="49"/>
      <c r="Q240" s="53"/>
      <c r="R240" s="31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1:42">
      <c r="A241"/>
      <c r="B241"/>
      <c r="C241"/>
      <c r="D241" s="31"/>
      <c r="E241" s="12"/>
      <c r="F241" s="12"/>
      <c r="G241" s="13"/>
      <c r="H241" s="31"/>
      <c r="I241" s="14"/>
      <c r="J241" s="14"/>
      <c r="K241" s="13"/>
      <c r="L241" s="53"/>
      <c r="M241" s="31"/>
      <c r="N241" s="14"/>
      <c r="O241" s="14"/>
      <c r="P241" s="49"/>
      <c r="Q241" s="53"/>
      <c r="R241" s="31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1:42">
      <c r="A242"/>
      <c r="B242"/>
      <c r="C242"/>
      <c r="D242" s="31"/>
      <c r="E242" s="12"/>
      <c r="F242" s="12"/>
      <c r="G242" s="13"/>
      <c r="H242" s="31"/>
      <c r="I242" s="14"/>
      <c r="J242" s="14"/>
      <c r="K242" s="13"/>
      <c r="L242" s="53"/>
      <c r="M242" s="31"/>
      <c r="N242" s="14"/>
      <c r="O242" s="14"/>
      <c r="P242" s="49"/>
      <c r="Q242" s="53"/>
      <c r="R242" s="31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1:42">
      <c r="A243"/>
      <c r="B243"/>
      <c r="C243"/>
      <c r="D243" s="31"/>
      <c r="E243" s="12"/>
      <c r="F243" s="12"/>
      <c r="G243" s="13"/>
      <c r="H243" s="31"/>
      <c r="I243" s="14"/>
      <c r="J243" s="14"/>
      <c r="K243" s="13"/>
      <c r="L243" s="53"/>
      <c r="M243" s="31"/>
      <c r="N243" s="14"/>
      <c r="O243" s="14"/>
      <c r="P243" s="49"/>
      <c r="Q243" s="53"/>
      <c r="R243" s="31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1:42">
      <c r="A244"/>
      <c r="B244"/>
      <c r="C244"/>
      <c r="D244" s="31"/>
      <c r="E244" s="12"/>
      <c r="F244" s="12"/>
      <c r="G244" s="13"/>
      <c r="H244" s="31"/>
      <c r="I244" s="14"/>
      <c r="J244" s="14"/>
      <c r="K244" s="13"/>
      <c r="L244" s="53"/>
      <c r="M244" s="31"/>
      <c r="N244" s="14"/>
      <c r="O244" s="14"/>
      <c r="P244" s="49"/>
      <c r="Q244" s="53"/>
      <c r="R244" s="31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1:42">
      <c r="A245"/>
      <c r="B245"/>
      <c r="C245"/>
      <c r="D245" s="31"/>
      <c r="E245" s="12"/>
      <c r="F245" s="12"/>
      <c r="G245" s="13"/>
      <c r="H245" s="31"/>
      <c r="I245" s="14"/>
      <c r="J245" s="14"/>
      <c r="K245" s="13"/>
      <c r="L245" s="53"/>
      <c r="M245" s="31"/>
      <c r="N245" s="14"/>
      <c r="O245" s="14"/>
      <c r="P245" s="49"/>
      <c r="Q245" s="53"/>
      <c r="R245" s="31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1:42">
      <c r="A246"/>
      <c r="B246"/>
      <c r="C246"/>
      <c r="D246" s="31"/>
      <c r="E246" s="12"/>
      <c r="F246" s="12"/>
      <c r="G246" s="13"/>
      <c r="H246" s="31"/>
      <c r="I246" s="14"/>
      <c r="J246" s="14"/>
      <c r="K246" s="13"/>
      <c r="L246" s="53"/>
      <c r="M246" s="31"/>
      <c r="N246" s="14"/>
      <c r="O246" s="14"/>
      <c r="P246" s="49"/>
      <c r="Q246" s="53"/>
      <c r="R246" s="31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1:42">
      <c r="A247"/>
      <c r="B247"/>
      <c r="C247"/>
      <c r="D247" s="31"/>
      <c r="E247" s="12"/>
      <c r="F247" s="12"/>
      <c r="G247" s="13"/>
      <c r="H247" s="31"/>
      <c r="I247" s="14"/>
      <c r="J247" s="14"/>
      <c r="K247" s="13"/>
      <c r="L247" s="53"/>
      <c r="M247" s="31"/>
      <c r="N247" s="14"/>
      <c r="O247" s="14"/>
      <c r="P247" s="49"/>
      <c r="Q247" s="53"/>
      <c r="R247" s="31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1:42">
      <c r="A248"/>
      <c r="B248"/>
      <c r="C248"/>
      <c r="D248" s="31"/>
      <c r="E248" s="12"/>
      <c r="F248" s="12"/>
      <c r="G248" s="13"/>
      <c r="H248" s="31"/>
      <c r="I248" s="14"/>
      <c r="J248" s="14"/>
      <c r="K248" s="13"/>
      <c r="L248" s="53"/>
      <c r="M248" s="31"/>
      <c r="N248" s="14"/>
      <c r="O248" s="14"/>
      <c r="P248" s="49"/>
      <c r="Q248" s="53"/>
      <c r="R248" s="31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1:42">
      <c r="A249"/>
      <c r="B249"/>
      <c r="C249"/>
      <c r="D249" s="31"/>
      <c r="E249" s="12"/>
      <c r="F249" s="12"/>
      <c r="G249" s="13"/>
      <c r="H249" s="31"/>
      <c r="I249" s="14"/>
      <c r="J249" s="14"/>
      <c r="K249" s="13"/>
      <c r="L249" s="53"/>
      <c r="M249" s="31"/>
      <c r="N249" s="14"/>
      <c r="O249" s="14"/>
      <c r="P249" s="49"/>
      <c r="Q249" s="53"/>
      <c r="R249" s="31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1:42">
      <c r="A250"/>
      <c r="B250"/>
      <c r="C250"/>
      <c r="D250" s="31"/>
      <c r="E250" s="12"/>
      <c r="F250" s="12"/>
      <c r="G250" s="13"/>
      <c r="H250" s="31"/>
      <c r="I250" s="14"/>
      <c r="J250" s="14"/>
      <c r="K250" s="13"/>
      <c r="L250" s="53"/>
      <c r="M250" s="31"/>
      <c r="N250" s="14"/>
      <c r="O250" s="14"/>
      <c r="P250" s="49"/>
      <c r="Q250" s="53"/>
      <c r="R250" s="31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1:42">
      <c r="A251"/>
      <c r="B251"/>
      <c r="C251"/>
      <c r="D251" s="31"/>
      <c r="E251" s="12"/>
      <c r="F251" s="12"/>
      <c r="G251" s="13"/>
      <c r="H251" s="31"/>
      <c r="I251" s="14"/>
      <c r="J251" s="14"/>
      <c r="K251" s="13"/>
      <c r="L251" s="53"/>
      <c r="M251" s="31"/>
      <c r="N251" s="14"/>
      <c r="O251" s="14"/>
      <c r="P251" s="49"/>
      <c r="Q251" s="53"/>
      <c r="R251" s="31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</row>
    <row r="252" spans="1:42">
      <c r="A252"/>
      <c r="B252"/>
      <c r="C252"/>
      <c r="D252" s="31"/>
      <c r="E252" s="12"/>
      <c r="F252" s="12"/>
      <c r="G252" s="13"/>
      <c r="H252" s="31"/>
      <c r="I252" s="14"/>
      <c r="J252" s="14"/>
      <c r="K252" s="13"/>
      <c r="L252" s="53"/>
      <c r="M252" s="31"/>
      <c r="N252" s="14"/>
      <c r="O252" s="14"/>
      <c r="P252" s="49"/>
      <c r="Q252" s="53"/>
      <c r="R252" s="31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</row>
    <row r="253" spans="1:42">
      <c r="A253"/>
      <c r="B253"/>
      <c r="C253"/>
      <c r="D253" s="31"/>
      <c r="E253" s="12"/>
      <c r="F253" s="12"/>
      <c r="G253" s="13"/>
      <c r="H253" s="31"/>
      <c r="I253" s="14"/>
      <c r="J253" s="14"/>
      <c r="K253" s="13"/>
      <c r="L253" s="53"/>
      <c r="M253" s="31"/>
      <c r="N253" s="14"/>
      <c r="O253" s="14"/>
      <c r="P253" s="49"/>
      <c r="Q253" s="53"/>
      <c r="R253" s="31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</row>
    <row r="254" spans="1:42">
      <c r="A254"/>
      <c r="B254"/>
      <c r="C254"/>
      <c r="D254" s="31"/>
      <c r="E254" s="12"/>
      <c r="F254" s="12"/>
      <c r="G254" s="13"/>
      <c r="H254" s="31"/>
      <c r="I254" s="14"/>
      <c r="J254" s="14"/>
      <c r="K254" s="13"/>
      <c r="L254" s="53"/>
      <c r="M254" s="31"/>
      <c r="N254" s="14"/>
      <c r="O254" s="14"/>
      <c r="P254" s="49"/>
      <c r="Q254" s="53"/>
      <c r="R254" s="31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</row>
    <row r="255" spans="1:42">
      <c r="A255"/>
      <c r="B255"/>
      <c r="C255"/>
      <c r="D255" s="31"/>
      <c r="E255" s="12"/>
      <c r="F255" s="12"/>
      <c r="G255" s="13"/>
      <c r="H255" s="31"/>
      <c r="I255" s="14"/>
      <c r="J255" s="14"/>
      <c r="K255" s="13"/>
      <c r="L255" s="53"/>
      <c r="M255" s="31"/>
      <c r="N255" s="14"/>
      <c r="O255" s="14"/>
      <c r="P255" s="49"/>
      <c r="Q255" s="53"/>
      <c r="R255" s="31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</row>
    <row r="256" spans="1:42">
      <c r="A256"/>
      <c r="B256"/>
      <c r="C256"/>
      <c r="D256" s="31"/>
      <c r="E256" s="12"/>
      <c r="F256" s="12"/>
      <c r="G256" s="13"/>
      <c r="H256" s="31"/>
      <c r="I256" s="14"/>
      <c r="J256" s="14"/>
      <c r="K256" s="13"/>
      <c r="L256" s="53"/>
      <c r="M256" s="31"/>
      <c r="N256" s="14"/>
      <c r="O256" s="14"/>
      <c r="P256" s="49"/>
      <c r="Q256" s="53"/>
      <c r="R256" s="31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</row>
    <row r="257" spans="1:42">
      <c r="A257"/>
      <c r="B257"/>
      <c r="C257"/>
      <c r="D257" s="31"/>
      <c r="E257" s="12"/>
      <c r="F257" s="12"/>
      <c r="G257" s="13"/>
      <c r="H257" s="31"/>
      <c r="I257" s="14"/>
      <c r="J257" s="14"/>
      <c r="K257" s="13"/>
      <c r="L257" s="53"/>
      <c r="M257" s="31"/>
      <c r="N257" s="14"/>
      <c r="O257" s="14"/>
      <c r="P257" s="49"/>
      <c r="Q257" s="53"/>
      <c r="R257" s="31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</row>
    <row r="258" spans="1:42">
      <c r="A258"/>
      <c r="B258"/>
      <c r="C258"/>
      <c r="D258" s="31"/>
      <c r="E258" s="12"/>
      <c r="F258" s="12"/>
      <c r="G258" s="13"/>
      <c r="H258" s="31"/>
      <c r="I258" s="14"/>
      <c r="J258" s="14"/>
      <c r="K258" s="13"/>
      <c r="L258" s="53"/>
      <c r="M258" s="31"/>
      <c r="N258" s="14"/>
      <c r="O258" s="14"/>
      <c r="P258" s="49"/>
      <c r="Q258" s="53"/>
      <c r="R258" s="31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</row>
    <row r="259" spans="1:42">
      <c r="A259"/>
      <c r="B259"/>
      <c r="C259"/>
      <c r="D259" s="31"/>
      <c r="E259" s="12"/>
      <c r="F259" s="12"/>
      <c r="G259" s="13"/>
      <c r="H259" s="31"/>
      <c r="I259" s="14"/>
      <c r="J259" s="14"/>
      <c r="K259" s="13"/>
      <c r="L259" s="53"/>
      <c r="M259" s="31"/>
      <c r="N259" s="14"/>
      <c r="O259" s="14"/>
      <c r="P259" s="49"/>
      <c r="Q259" s="53"/>
      <c r="R259" s="31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</row>
    <row r="260" spans="1:42">
      <c r="A260"/>
      <c r="B260"/>
      <c r="C260"/>
      <c r="D260" s="31"/>
      <c r="E260" s="12"/>
      <c r="F260" s="12"/>
      <c r="G260" s="13"/>
      <c r="H260" s="31"/>
      <c r="I260" s="14"/>
      <c r="J260" s="14"/>
      <c r="K260" s="13"/>
      <c r="L260" s="53"/>
      <c r="M260" s="31"/>
      <c r="N260" s="14"/>
      <c r="O260" s="14"/>
      <c r="P260" s="49"/>
      <c r="Q260" s="53"/>
      <c r="R260" s="31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</row>
    <row r="261" spans="1:42">
      <c r="A261"/>
      <c r="B261"/>
      <c r="C261"/>
      <c r="D261" s="31"/>
      <c r="E261" s="12"/>
      <c r="F261" s="12"/>
      <c r="G261" s="13"/>
      <c r="H261" s="31"/>
      <c r="I261" s="14"/>
      <c r="J261" s="14"/>
      <c r="K261" s="13"/>
      <c r="L261" s="53"/>
      <c r="M261" s="31"/>
      <c r="N261" s="14"/>
      <c r="O261" s="14"/>
      <c r="P261" s="49"/>
      <c r="Q261" s="53"/>
      <c r="R261" s="31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</row>
    <row r="262" spans="1:42">
      <c r="A262"/>
      <c r="B262"/>
      <c r="C262"/>
      <c r="D262" s="31"/>
      <c r="E262" s="12"/>
      <c r="F262" s="12"/>
      <c r="G262" s="13"/>
      <c r="H262" s="31"/>
      <c r="I262" s="14"/>
      <c r="J262" s="14"/>
      <c r="K262" s="13"/>
      <c r="L262" s="53"/>
      <c r="M262" s="31"/>
      <c r="N262" s="14"/>
      <c r="O262" s="14"/>
      <c r="P262" s="49"/>
      <c r="Q262" s="53"/>
      <c r="R262" s="31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</row>
    <row r="263" spans="1:42">
      <c r="A263"/>
      <c r="B263"/>
      <c r="C263"/>
      <c r="D263" s="31"/>
      <c r="E263" s="12"/>
      <c r="F263" s="12"/>
      <c r="G263" s="13"/>
      <c r="H263" s="31"/>
      <c r="I263" s="14"/>
      <c r="J263" s="14"/>
      <c r="K263" s="13"/>
      <c r="L263" s="53"/>
      <c r="M263" s="31"/>
      <c r="N263" s="14"/>
      <c r="O263" s="14"/>
      <c r="P263" s="49"/>
      <c r="Q263" s="53"/>
      <c r="R263" s="31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</row>
    <row r="264" spans="1:42">
      <c r="A264"/>
      <c r="B264"/>
      <c r="C264"/>
      <c r="D264" s="31"/>
      <c r="E264" s="12"/>
      <c r="F264" s="12"/>
      <c r="G264" s="13"/>
      <c r="H264" s="31"/>
      <c r="I264" s="14"/>
      <c r="J264" s="14"/>
      <c r="K264" s="13"/>
      <c r="L264" s="53"/>
      <c r="M264" s="31"/>
      <c r="N264" s="14"/>
      <c r="O264" s="14"/>
      <c r="P264" s="49"/>
      <c r="Q264" s="53"/>
      <c r="R264" s="31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</row>
    <row r="265" spans="1:42">
      <c r="A265"/>
      <c r="B265"/>
      <c r="C265"/>
      <c r="D265" s="31"/>
      <c r="E265" s="12"/>
      <c r="F265" s="12"/>
      <c r="G265" s="13"/>
      <c r="H265" s="31"/>
      <c r="I265" s="14"/>
      <c r="J265" s="14"/>
      <c r="K265" s="13"/>
      <c r="L265" s="53"/>
      <c r="M265" s="31"/>
      <c r="N265" s="14"/>
      <c r="O265" s="14"/>
      <c r="P265" s="49"/>
      <c r="Q265" s="53"/>
      <c r="R265" s="31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</row>
    <row r="266" spans="1:42">
      <c r="A266"/>
      <c r="B266"/>
      <c r="C266"/>
      <c r="D266" s="31"/>
      <c r="E266" s="12"/>
      <c r="F266" s="12"/>
      <c r="G266" s="13"/>
      <c r="H266" s="31"/>
      <c r="I266" s="14"/>
      <c r="J266" s="14"/>
      <c r="K266" s="13"/>
      <c r="L266" s="53"/>
      <c r="M266" s="31"/>
      <c r="N266" s="14"/>
      <c r="O266" s="14"/>
      <c r="P266" s="49"/>
      <c r="Q266" s="53"/>
      <c r="R266" s="31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</row>
    <row r="267" spans="1:42">
      <c r="A267"/>
      <c r="B267"/>
      <c r="C267"/>
      <c r="D267" s="31"/>
      <c r="E267" s="12"/>
      <c r="F267" s="12"/>
      <c r="G267" s="13"/>
      <c r="H267" s="31"/>
      <c r="I267" s="14"/>
      <c r="J267" s="14"/>
      <c r="K267" s="13"/>
      <c r="L267" s="53"/>
      <c r="M267" s="31"/>
      <c r="N267" s="14"/>
      <c r="O267" s="14"/>
      <c r="P267" s="49"/>
      <c r="Q267" s="53"/>
      <c r="R267" s="31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</row>
    <row r="268" spans="1:42">
      <c r="A268"/>
      <c r="B268"/>
      <c r="C268"/>
      <c r="D268" s="31"/>
      <c r="E268" s="12"/>
      <c r="F268" s="12"/>
      <c r="G268" s="13"/>
      <c r="H268" s="31"/>
      <c r="I268" s="14"/>
      <c r="J268" s="14"/>
      <c r="K268" s="13"/>
      <c r="L268" s="53"/>
      <c r="M268" s="31"/>
      <c r="N268" s="14"/>
      <c r="O268" s="14"/>
      <c r="P268" s="49"/>
      <c r="Q268" s="53"/>
      <c r="R268" s="31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</row>
    <row r="269" spans="1:42">
      <c r="A269"/>
      <c r="B269"/>
      <c r="C269"/>
      <c r="D269" s="31"/>
      <c r="E269" s="12"/>
      <c r="F269" s="12"/>
      <c r="G269" s="13"/>
      <c r="H269" s="31"/>
      <c r="I269" s="14"/>
      <c r="J269" s="14"/>
      <c r="K269" s="13"/>
      <c r="L269" s="53"/>
      <c r="M269" s="31"/>
      <c r="N269" s="14"/>
      <c r="O269" s="14"/>
      <c r="P269" s="49"/>
      <c r="Q269" s="53"/>
      <c r="R269" s="31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</row>
    <row r="270" spans="1:42">
      <c r="A270"/>
      <c r="B270"/>
      <c r="C270"/>
      <c r="D270" s="31"/>
      <c r="E270" s="12"/>
      <c r="F270" s="12"/>
      <c r="G270" s="13"/>
      <c r="H270" s="31"/>
      <c r="I270" s="14"/>
      <c r="J270" s="14"/>
      <c r="K270" s="13"/>
      <c r="L270" s="53"/>
      <c r="M270" s="31"/>
      <c r="N270" s="14"/>
      <c r="O270" s="14"/>
      <c r="P270" s="49"/>
      <c r="Q270" s="53"/>
      <c r="R270" s="31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</row>
    <row r="271" spans="1:42">
      <c r="A271"/>
      <c r="B271"/>
      <c r="C271"/>
      <c r="D271" s="31"/>
      <c r="E271" s="12"/>
      <c r="F271" s="12"/>
      <c r="G271" s="13"/>
      <c r="H271" s="31"/>
      <c r="I271" s="14"/>
      <c r="J271" s="14"/>
      <c r="K271" s="13"/>
      <c r="L271" s="53"/>
      <c r="M271" s="31"/>
      <c r="N271" s="14"/>
      <c r="O271" s="14"/>
      <c r="P271" s="49"/>
      <c r="Q271" s="53"/>
      <c r="R271" s="31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</row>
    <row r="272" spans="1:42">
      <c r="A272"/>
      <c r="B272"/>
      <c r="C272"/>
      <c r="D272" s="31"/>
      <c r="E272" s="12"/>
      <c r="F272" s="12"/>
      <c r="G272" s="13"/>
      <c r="H272" s="31"/>
      <c r="I272" s="14"/>
      <c r="J272" s="14"/>
      <c r="K272" s="13"/>
      <c r="L272" s="53"/>
      <c r="M272" s="31"/>
      <c r="N272" s="14"/>
      <c r="O272" s="14"/>
      <c r="P272" s="49"/>
      <c r="Q272" s="53"/>
      <c r="R272" s="31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</row>
    <row r="273" spans="1:42">
      <c r="A273"/>
      <c r="B273"/>
      <c r="C273"/>
      <c r="D273" s="31"/>
      <c r="E273" s="12"/>
      <c r="F273" s="12"/>
      <c r="G273" s="13"/>
      <c r="H273" s="31"/>
      <c r="I273" s="14"/>
      <c r="J273" s="14"/>
      <c r="K273" s="13"/>
      <c r="L273" s="53"/>
      <c r="M273" s="31"/>
      <c r="N273" s="14"/>
      <c r="O273" s="14"/>
      <c r="P273" s="49"/>
      <c r="Q273" s="53"/>
      <c r="R273" s="31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</row>
    <row r="274" spans="1:42">
      <c r="A274"/>
      <c r="B274"/>
      <c r="C274"/>
      <c r="D274" s="31"/>
      <c r="E274" s="12"/>
      <c r="F274" s="12"/>
      <c r="G274" s="13"/>
      <c r="H274" s="31"/>
      <c r="I274" s="14"/>
      <c r="J274" s="14"/>
      <c r="K274" s="13"/>
      <c r="L274" s="53"/>
      <c r="M274" s="31"/>
      <c r="N274" s="14"/>
      <c r="O274" s="14"/>
      <c r="P274" s="49"/>
      <c r="Q274" s="53"/>
      <c r="R274" s="31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spans="1:42">
      <c r="A275"/>
      <c r="B275"/>
      <c r="C275"/>
      <c r="D275" s="31"/>
      <c r="E275" s="12"/>
      <c r="F275" s="12"/>
      <c r="G275" s="13"/>
      <c r="H275" s="31"/>
      <c r="I275" s="14"/>
      <c r="J275" s="14"/>
      <c r="K275" s="13"/>
      <c r="L275" s="53"/>
      <c r="M275" s="31"/>
      <c r="N275" s="14"/>
      <c r="O275" s="14"/>
      <c r="P275" s="49"/>
      <c r="Q275" s="53"/>
      <c r="R275" s="31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</row>
    <row r="276" spans="1:42">
      <c r="A276"/>
      <c r="B276"/>
      <c r="C276"/>
      <c r="D276" s="31"/>
      <c r="E276" s="12"/>
      <c r="F276" s="12"/>
      <c r="G276" s="13"/>
      <c r="H276" s="31"/>
      <c r="I276" s="14"/>
      <c r="J276" s="14"/>
      <c r="K276" s="13"/>
      <c r="L276" s="53"/>
      <c r="M276" s="31"/>
      <c r="N276" s="14"/>
      <c r="O276" s="14"/>
      <c r="P276" s="49"/>
      <c r="Q276" s="53"/>
      <c r="R276" s="31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</row>
    <row r="277" spans="1:42">
      <c r="A277"/>
      <c r="B277"/>
      <c r="C277"/>
      <c r="D277" s="31"/>
      <c r="E277" s="12"/>
      <c r="F277" s="12"/>
      <c r="G277" s="13"/>
      <c r="H277" s="31"/>
      <c r="I277" s="14"/>
      <c r="J277" s="14"/>
      <c r="K277" s="13"/>
      <c r="L277" s="53"/>
      <c r="M277" s="31"/>
      <c r="N277" s="14"/>
      <c r="O277" s="14"/>
      <c r="P277" s="49"/>
      <c r="Q277" s="53"/>
      <c r="R277" s="31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</row>
    <row r="278" spans="1:42">
      <c r="A278"/>
      <c r="B278"/>
      <c r="C278"/>
      <c r="D278" s="31"/>
      <c r="E278" s="12"/>
      <c r="F278" s="12"/>
      <c r="G278" s="13"/>
      <c r="H278" s="31"/>
      <c r="I278" s="14"/>
      <c r="J278" s="14"/>
      <c r="K278" s="13"/>
      <c r="L278" s="53"/>
      <c r="M278" s="31"/>
      <c r="N278" s="14"/>
      <c r="O278" s="14"/>
      <c r="P278" s="49"/>
      <c r="Q278" s="53"/>
      <c r="R278" s="31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</row>
    <row r="279" spans="1:42">
      <c r="A279"/>
      <c r="B279"/>
      <c r="C279"/>
      <c r="D279" s="31"/>
      <c r="E279" s="12"/>
      <c r="F279" s="12"/>
      <c r="G279" s="13"/>
      <c r="H279" s="31"/>
      <c r="I279" s="14"/>
      <c r="J279" s="14"/>
      <c r="K279" s="13"/>
      <c r="L279" s="53"/>
      <c r="M279" s="31"/>
      <c r="N279" s="14"/>
      <c r="O279" s="14"/>
      <c r="P279" s="49"/>
      <c r="Q279" s="53"/>
      <c r="R279" s="31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</row>
    <row r="280" spans="1:42">
      <c r="A280"/>
      <c r="B280"/>
      <c r="C280"/>
      <c r="D280" s="31"/>
      <c r="E280" s="12"/>
      <c r="F280" s="12"/>
      <c r="G280" s="13"/>
      <c r="H280" s="31"/>
      <c r="I280" s="14"/>
      <c r="J280" s="14"/>
      <c r="K280" s="13"/>
      <c r="L280" s="53"/>
      <c r="M280" s="31"/>
      <c r="N280" s="14"/>
      <c r="O280" s="14"/>
      <c r="P280" s="49"/>
      <c r="Q280" s="53"/>
      <c r="R280" s="31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</row>
    <row r="281" spans="1:42">
      <c r="A281"/>
      <c r="B281"/>
      <c r="C281"/>
      <c r="D281" s="31"/>
      <c r="E281" s="12"/>
      <c r="F281" s="12"/>
      <c r="G281" s="13"/>
      <c r="H281" s="31"/>
      <c r="I281" s="14"/>
      <c r="J281" s="14"/>
      <c r="K281" s="13"/>
      <c r="L281" s="53"/>
      <c r="M281" s="31"/>
      <c r="N281" s="14"/>
      <c r="O281" s="14"/>
      <c r="P281" s="49"/>
      <c r="Q281" s="53"/>
      <c r="R281" s="31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</row>
    <row r="282" spans="1:42">
      <c r="A282"/>
      <c r="B282"/>
      <c r="C282"/>
      <c r="D282" s="31"/>
      <c r="E282" s="12"/>
      <c r="F282" s="12"/>
      <c r="G282" s="13"/>
      <c r="H282" s="31"/>
      <c r="I282" s="14"/>
      <c r="J282" s="14"/>
      <c r="K282" s="13"/>
      <c r="L282" s="53"/>
      <c r="M282" s="31"/>
      <c r="N282" s="14"/>
      <c r="O282" s="14"/>
      <c r="P282" s="49"/>
      <c r="Q282" s="53"/>
      <c r="R282" s="31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</row>
    <row r="283" spans="1:42">
      <c r="A283"/>
      <c r="B283"/>
      <c r="C283"/>
      <c r="D283" s="31"/>
      <c r="E283" s="12"/>
      <c r="F283" s="12"/>
      <c r="G283" s="13"/>
      <c r="H283" s="31"/>
      <c r="I283" s="14"/>
      <c r="J283" s="14"/>
      <c r="K283" s="13"/>
      <c r="L283" s="53"/>
      <c r="M283" s="31"/>
      <c r="N283" s="14"/>
      <c r="O283" s="14"/>
      <c r="P283" s="49"/>
      <c r="Q283" s="53"/>
      <c r="R283" s="31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</row>
    <row r="284" spans="1:42">
      <c r="A284"/>
      <c r="B284"/>
      <c r="C284"/>
      <c r="D284" s="31"/>
      <c r="E284" s="12"/>
      <c r="F284" s="12"/>
      <c r="G284" s="13"/>
      <c r="H284" s="31"/>
      <c r="I284" s="14"/>
      <c r="J284" s="14"/>
      <c r="K284" s="13"/>
      <c r="L284" s="53"/>
      <c r="M284" s="31"/>
      <c r="N284" s="14"/>
      <c r="O284" s="14"/>
      <c r="P284" s="49"/>
      <c r="Q284" s="53"/>
      <c r="R284" s="31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</row>
    <row r="285" spans="1:42">
      <c r="A285"/>
      <c r="B285"/>
      <c r="C285"/>
      <c r="D285" s="31"/>
      <c r="E285" s="12"/>
      <c r="F285" s="12"/>
      <c r="G285" s="13"/>
      <c r="H285" s="31"/>
      <c r="I285" s="14"/>
      <c r="J285" s="14"/>
      <c r="K285" s="13"/>
      <c r="L285" s="53"/>
      <c r="M285" s="31"/>
      <c r="N285" s="14"/>
      <c r="O285" s="14"/>
      <c r="P285" s="49"/>
      <c r="Q285" s="53"/>
      <c r="R285" s="31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</row>
    <row r="286" spans="1:42">
      <c r="A286"/>
      <c r="B286"/>
      <c r="C286"/>
      <c r="D286" s="31"/>
      <c r="E286" s="12"/>
      <c r="F286" s="12"/>
      <c r="G286" s="13"/>
      <c r="H286" s="31"/>
      <c r="I286" s="14"/>
      <c r="J286" s="14"/>
      <c r="K286" s="13"/>
      <c r="L286" s="53"/>
      <c r="M286" s="31"/>
      <c r="N286" s="14"/>
      <c r="O286" s="14"/>
      <c r="P286" s="49"/>
      <c r="Q286" s="53"/>
      <c r="R286" s="31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</row>
    <row r="287" spans="1:42">
      <c r="A287"/>
      <c r="B287"/>
      <c r="C287"/>
      <c r="D287" s="31"/>
      <c r="E287" s="12"/>
      <c r="F287" s="12"/>
      <c r="G287" s="13"/>
      <c r="H287" s="31"/>
      <c r="I287" s="14"/>
      <c r="J287" s="14"/>
      <c r="K287" s="13"/>
      <c r="L287" s="53"/>
      <c r="M287" s="31"/>
      <c r="N287" s="14"/>
      <c r="O287" s="14"/>
      <c r="P287" s="49"/>
      <c r="Q287" s="53"/>
      <c r="R287" s="31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</row>
    <row r="288" spans="1:42">
      <c r="A288"/>
      <c r="B288"/>
      <c r="C288"/>
      <c r="D288" s="31"/>
      <c r="E288" s="12"/>
      <c r="F288" s="12"/>
      <c r="G288" s="13"/>
      <c r="H288" s="31"/>
      <c r="I288" s="14"/>
      <c r="J288" s="14"/>
      <c r="K288" s="13"/>
      <c r="L288" s="53"/>
      <c r="M288" s="31"/>
      <c r="N288" s="14"/>
      <c r="O288" s="14"/>
      <c r="P288" s="49"/>
      <c r="Q288" s="53"/>
      <c r="R288" s="31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</row>
    <row r="289" spans="1:42">
      <c r="A289"/>
      <c r="B289"/>
      <c r="C289"/>
      <c r="D289" s="31"/>
      <c r="E289" s="12"/>
      <c r="F289" s="12"/>
      <c r="G289" s="13"/>
      <c r="H289" s="31"/>
      <c r="I289" s="14"/>
      <c r="J289" s="14"/>
      <c r="K289" s="13"/>
      <c r="L289" s="53"/>
      <c r="M289" s="31"/>
      <c r="N289" s="14"/>
      <c r="O289" s="14"/>
      <c r="P289" s="49"/>
      <c r="Q289" s="53"/>
      <c r="R289" s="31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</row>
    <row r="290" spans="1:42">
      <c r="A290"/>
      <c r="B290"/>
      <c r="C290"/>
      <c r="D290" s="31"/>
      <c r="E290" s="12"/>
      <c r="F290" s="12"/>
      <c r="G290" s="13"/>
      <c r="H290" s="31"/>
      <c r="I290" s="14"/>
      <c r="J290" s="14"/>
      <c r="K290" s="13"/>
      <c r="L290" s="53"/>
      <c r="M290" s="31"/>
      <c r="N290" s="14"/>
      <c r="O290" s="14"/>
      <c r="P290" s="49"/>
      <c r="Q290" s="53"/>
      <c r="R290" s="31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</row>
    <row r="291" spans="1:42">
      <c r="A291"/>
      <c r="B291"/>
      <c r="C291"/>
      <c r="D291" s="31"/>
      <c r="E291" s="12"/>
      <c r="F291" s="12"/>
      <c r="G291" s="13"/>
      <c r="H291" s="31"/>
      <c r="I291" s="14"/>
      <c r="J291" s="14"/>
      <c r="K291" s="13"/>
      <c r="L291" s="53"/>
      <c r="M291" s="31"/>
      <c r="N291" s="14"/>
      <c r="O291" s="14"/>
      <c r="P291" s="49"/>
      <c r="Q291" s="53"/>
      <c r="R291" s="31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</row>
    <row r="292" spans="1:42">
      <c r="A292"/>
      <c r="B292"/>
      <c r="C292"/>
      <c r="D292" s="31"/>
      <c r="E292" s="12"/>
      <c r="F292" s="12"/>
      <c r="G292" s="13"/>
      <c r="H292" s="31"/>
      <c r="I292" s="14"/>
      <c r="J292" s="14"/>
      <c r="K292" s="13"/>
      <c r="L292" s="53"/>
      <c r="M292" s="31"/>
      <c r="N292" s="14"/>
      <c r="O292" s="14"/>
      <c r="P292" s="49"/>
      <c r="Q292" s="53"/>
      <c r="R292" s="31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</row>
    <row r="293" spans="1:42">
      <c r="A293"/>
      <c r="B293"/>
      <c r="C293"/>
      <c r="D293" s="31"/>
      <c r="E293" s="12"/>
      <c r="F293" s="12"/>
      <c r="G293" s="13"/>
      <c r="H293" s="31"/>
      <c r="I293" s="14"/>
      <c r="J293" s="14"/>
      <c r="K293" s="13"/>
      <c r="L293" s="53"/>
      <c r="M293" s="31"/>
      <c r="N293" s="14"/>
      <c r="O293" s="14"/>
      <c r="P293" s="49"/>
      <c r="Q293" s="53"/>
      <c r="R293" s="31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</row>
    <row r="294" spans="1:42">
      <c r="A294"/>
      <c r="B294"/>
      <c r="C294"/>
      <c r="D294" s="31"/>
      <c r="E294" s="12"/>
      <c r="F294" s="12"/>
      <c r="G294" s="13"/>
      <c r="H294" s="31"/>
      <c r="I294" s="14"/>
      <c r="J294" s="14"/>
      <c r="K294" s="13"/>
      <c r="L294" s="53"/>
      <c r="M294" s="31"/>
      <c r="N294" s="14"/>
      <c r="O294" s="14"/>
      <c r="P294" s="49"/>
      <c r="Q294" s="53"/>
      <c r="R294" s="31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</row>
    <row r="295" spans="1:42">
      <c r="A295"/>
      <c r="B295"/>
      <c r="C295"/>
      <c r="D295" s="31"/>
      <c r="E295" s="12"/>
      <c r="F295" s="12"/>
      <c r="G295" s="13"/>
      <c r="H295" s="31"/>
      <c r="I295" s="14"/>
      <c r="J295" s="14"/>
      <c r="K295" s="13"/>
      <c r="L295" s="53"/>
      <c r="M295" s="31"/>
      <c r="N295" s="14"/>
      <c r="O295" s="14"/>
      <c r="P295" s="49"/>
      <c r="Q295" s="53"/>
      <c r="R295" s="31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</row>
    <row r="296" spans="1:42">
      <c r="A296"/>
      <c r="B296"/>
      <c r="C296"/>
      <c r="D296" s="31"/>
      <c r="E296" s="12"/>
      <c r="F296" s="12"/>
      <c r="G296" s="13"/>
      <c r="H296" s="31"/>
      <c r="I296" s="14"/>
      <c r="J296" s="14"/>
      <c r="K296" s="13"/>
      <c r="L296" s="53"/>
      <c r="M296" s="31"/>
      <c r="N296" s="14"/>
      <c r="O296" s="14"/>
      <c r="P296" s="49"/>
      <c r="Q296" s="53"/>
      <c r="R296" s="31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</row>
    <row r="297" spans="1:42">
      <c r="A297"/>
      <c r="B297"/>
      <c r="C297"/>
      <c r="D297" s="31"/>
      <c r="E297" s="12"/>
      <c r="F297" s="12"/>
      <c r="G297" s="13"/>
      <c r="H297" s="31"/>
      <c r="I297" s="14"/>
      <c r="J297" s="14"/>
      <c r="K297" s="13"/>
      <c r="L297" s="53"/>
      <c r="M297" s="31"/>
      <c r="N297" s="14"/>
      <c r="O297" s="14"/>
      <c r="P297" s="49"/>
      <c r="Q297" s="53"/>
      <c r="R297" s="31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</row>
    <row r="298" spans="1:42">
      <c r="A298"/>
      <c r="B298"/>
      <c r="C298"/>
      <c r="D298" s="31"/>
      <c r="E298" s="12"/>
      <c r="F298" s="12"/>
      <c r="G298" s="13"/>
      <c r="H298" s="31"/>
      <c r="I298" s="14"/>
      <c r="J298" s="14"/>
      <c r="K298" s="13"/>
      <c r="L298" s="53"/>
      <c r="M298" s="31"/>
      <c r="N298" s="14"/>
      <c r="O298" s="14"/>
      <c r="P298" s="49"/>
      <c r="Q298" s="53"/>
      <c r="R298" s="31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</row>
    <row r="299" spans="1:42">
      <c r="A299"/>
      <c r="B299"/>
      <c r="C299"/>
      <c r="D299" s="31"/>
      <c r="E299" s="12"/>
      <c r="F299" s="12"/>
      <c r="G299" s="13"/>
      <c r="H299" s="31"/>
      <c r="I299" s="14"/>
      <c r="J299" s="14"/>
      <c r="K299" s="13"/>
      <c r="L299" s="53"/>
      <c r="M299" s="31"/>
      <c r="N299" s="14"/>
      <c r="O299" s="14"/>
      <c r="P299" s="49"/>
      <c r="Q299" s="53"/>
      <c r="R299" s="31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</row>
    <row r="300" spans="1:42">
      <c r="A300"/>
      <c r="B300"/>
      <c r="C300"/>
      <c r="D300" s="31"/>
      <c r="E300" s="12"/>
      <c r="F300" s="12"/>
      <c r="G300" s="13"/>
      <c r="H300" s="31"/>
      <c r="I300" s="14"/>
      <c r="J300" s="14"/>
      <c r="K300" s="13"/>
      <c r="L300" s="53"/>
      <c r="M300" s="31"/>
      <c r="N300" s="14"/>
      <c r="O300" s="14"/>
      <c r="P300" s="49"/>
      <c r="Q300" s="53"/>
      <c r="R300" s="31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</row>
    <row r="301" spans="1:42">
      <c r="A301"/>
      <c r="B301"/>
      <c r="C301"/>
      <c r="D301" s="31"/>
      <c r="E301" s="12"/>
      <c r="F301" s="12"/>
      <c r="G301" s="13"/>
      <c r="H301" s="31"/>
      <c r="I301" s="14"/>
      <c r="J301" s="14"/>
      <c r="K301" s="13"/>
      <c r="L301" s="53"/>
      <c r="M301" s="31"/>
      <c r="N301" s="14"/>
      <c r="O301" s="14"/>
      <c r="P301" s="49"/>
      <c r="Q301" s="53"/>
      <c r="R301" s="31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</row>
    <row r="302" spans="1:42">
      <c r="A302"/>
      <c r="B302"/>
      <c r="C302"/>
      <c r="D302" s="31"/>
      <c r="E302" s="12"/>
      <c r="F302" s="12"/>
      <c r="G302" s="13"/>
      <c r="H302" s="31"/>
      <c r="I302" s="14"/>
      <c r="J302" s="14"/>
      <c r="K302" s="13"/>
      <c r="L302" s="53"/>
      <c r="M302" s="31"/>
      <c r="N302" s="14"/>
      <c r="O302" s="14"/>
      <c r="P302" s="49"/>
      <c r="Q302" s="53"/>
      <c r="R302" s="31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</row>
    <row r="303" spans="1:42">
      <c r="A303"/>
      <c r="B303"/>
      <c r="C303"/>
      <c r="D303" s="31"/>
      <c r="E303" s="12"/>
      <c r="F303" s="12"/>
      <c r="G303" s="13"/>
      <c r="H303" s="31"/>
      <c r="I303" s="14"/>
      <c r="J303" s="14"/>
      <c r="K303" s="13"/>
      <c r="L303" s="53"/>
      <c r="M303" s="31"/>
      <c r="N303" s="14"/>
      <c r="O303" s="14"/>
      <c r="P303" s="49"/>
      <c r="Q303" s="53"/>
      <c r="R303" s="31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</row>
    <row r="304" spans="1:42">
      <c r="A304"/>
      <c r="B304"/>
      <c r="C304"/>
      <c r="D304" s="31"/>
      <c r="E304" s="12"/>
      <c r="F304" s="12"/>
      <c r="G304" s="13"/>
      <c r="H304" s="31"/>
      <c r="I304" s="14"/>
      <c r="J304" s="14"/>
      <c r="K304" s="13"/>
      <c r="L304" s="53"/>
      <c r="M304" s="31"/>
      <c r="N304" s="14"/>
      <c r="O304" s="14"/>
      <c r="P304" s="49"/>
      <c r="Q304" s="53"/>
      <c r="R304" s="31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</row>
    <row r="305" spans="1:42">
      <c r="A305"/>
      <c r="B305"/>
      <c r="C305"/>
      <c r="D305" s="31"/>
      <c r="E305" s="12"/>
      <c r="F305" s="12"/>
      <c r="G305" s="13"/>
      <c r="H305" s="31"/>
      <c r="I305" s="14"/>
      <c r="J305" s="14"/>
      <c r="K305" s="13"/>
      <c r="L305" s="53"/>
      <c r="M305" s="31"/>
      <c r="N305" s="14"/>
      <c r="O305" s="14"/>
      <c r="P305" s="49"/>
      <c r="Q305" s="53"/>
      <c r="R305" s="31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</row>
    <row r="306" spans="1:42">
      <c r="A306"/>
      <c r="B306"/>
      <c r="C306"/>
      <c r="D306" s="31"/>
      <c r="E306" s="12"/>
      <c r="F306" s="12"/>
      <c r="G306" s="13"/>
      <c r="H306" s="31"/>
      <c r="I306" s="14"/>
      <c r="J306" s="14"/>
      <c r="K306" s="13"/>
      <c r="L306" s="53"/>
      <c r="M306" s="31"/>
      <c r="N306" s="14"/>
      <c r="O306" s="14"/>
      <c r="P306" s="49"/>
      <c r="Q306" s="53"/>
      <c r="R306" s="31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</row>
    <row r="307" spans="1:42">
      <c r="A307"/>
      <c r="B307"/>
      <c r="C307"/>
      <c r="D307" s="31"/>
      <c r="E307" s="12"/>
      <c r="F307" s="12"/>
      <c r="G307" s="13"/>
      <c r="H307" s="31"/>
      <c r="I307" s="14"/>
      <c r="J307" s="14"/>
      <c r="K307" s="13"/>
      <c r="L307" s="53"/>
      <c r="M307" s="31"/>
      <c r="N307" s="14"/>
      <c r="O307" s="14"/>
      <c r="P307" s="49"/>
      <c r="Q307" s="53"/>
      <c r="R307" s="31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</row>
    <row r="308" spans="1:42">
      <c r="A308"/>
      <c r="B308"/>
      <c r="C308"/>
      <c r="D308" s="31"/>
      <c r="E308" s="12"/>
      <c r="F308" s="12"/>
      <c r="G308" s="13"/>
      <c r="H308" s="31"/>
      <c r="I308" s="14"/>
      <c r="J308" s="14"/>
      <c r="K308" s="13"/>
      <c r="L308" s="53"/>
      <c r="M308" s="31"/>
      <c r="N308" s="14"/>
      <c r="O308" s="14"/>
      <c r="P308" s="49"/>
      <c r="Q308" s="53"/>
      <c r="R308" s="31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</row>
    <row r="309" spans="1:42">
      <c r="A309"/>
      <c r="B309"/>
      <c r="C309"/>
      <c r="D309" s="31"/>
      <c r="E309" s="12"/>
      <c r="F309" s="12"/>
      <c r="G309" s="13"/>
      <c r="H309" s="31"/>
      <c r="I309" s="14"/>
      <c r="J309" s="14"/>
      <c r="K309" s="13"/>
      <c r="L309" s="53"/>
      <c r="M309" s="31"/>
      <c r="N309" s="14"/>
      <c r="O309" s="14"/>
      <c r="P309" s="49"/>
      <c r="Q309" s="53"/>
      <c r="R309" s="31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</row>
    <row r="310" spans="1:42">
      <c r="A310"/>
      <c r="B310"/>
      <c r="C310"/>
      <c r="D310" s="31"/>
      <c r="E310" s="12"/>
      <c r="F310" s="12"/>
      <c r="G310" s="13"/>
      <c r="H310" s="31"/>
      <c r="I310" s="14"/>
      <c r="J310" s="14"/>
      <c r="K310" s="13"/>
      <c r="L310" s="53"/>
      <c r="M310" s="31"/>
      <c r="N310" s="14"/>
      <c r="O310" s="14"/>
      <c r="P310" s="49"/>
      <c r="Q310" s="53"/>
      <c r="R310" s="31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</row>
    <row r="311" spans="1:42">
      <c r="A311"/>
      <c r="B311"/>
      <c r="C311"/>
      <c r="D311" s="31"/>
      <c r="E311" s="12"/>
      <c r="F311" s="12"/>
      <c r="G311" s="13"/>
      <c r="H311" s="31"/>
      <c r="I311" s="14"/>
      <c r="J311" s="14"/>
      <c r="K311" s="13"/>
      <c r="L311" s="53"/>
      <c r="M311" s="31"/>
      <c r="N311" s="14"/>
      <c r="O311" s="14"/>
      <c r="P311" s="49"/>
      <c r="Q311" s="53"/>
      <c r="R311" s="31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</row>
    <row r="312" spans="1:42">
      <c r="A312"/>
      <c r="B312"/>
      <c r="C312"/>
      <c r="D312" s="31"/>
      <c r="E312" s="12"/>
      <c r="F312" s="12"/>
      <c r="G312" s="13"/>
      <c r="H312" s="31"/>
      <c r="I312" s="14"/>
      <c r="J312" s="14"/>
      <c r="K312" s="13"/>
      <c r="L312" s="53"/>
      <c r="M312" s="31"/>
      <c r="N312" s="14"/>
      <c r="O312" s="14"/>
      <c r="P312" s="49"/>
      <c r="Q312" s="53"/>
      <c r="R312" s="31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</row>
    <row r="313" spans="1:42">
      <c r="A313"/>
      <c r="B313"/>
      <c r="C313"/>
      <c r="D313" s="31"/>
      <c r="E313" s="12"/>
      <c r="F313" s="12"/>
      <c r="G313" s="13"/>
      <c r="H313" s="31"/>
      <c r="I313" s="14"/>
      <c r="J313" s="14"/>
      <c r="K313" s="13"/>
      <c r="L313" s="53"/>
      <c r="M313" s="31"/>
      <c r="N313" s="14"/>
      <c r="O313" s="14"/>
      <c r="P313" s="49"/>
      <c r="Q313" s="53"/>
      <c r="R313" s="31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</row>
    <row r="314" spans="1:42">
      <c r="A314"/>
      <c r="B314"/>
      <c r="C314"/>
      <c r="D314" s="31"/>
      <c r="E314" s="12"/>
      <c r="F314" s="12"/>
      <c r="G314" s="13"/>
      <c r="H314" s="31"/>
      <c r="I314" s="14"/>
      <c r="J314" s="14"/>
      <c r="K314" s="13"/>
      <c r="L314" s="53"/>
      <c r="M314" s="31"/>
      <c r="N314" s="14"/>
      <c r="O314" s="14"/>
      <c r="P314" s="49"/>
      <c r="Q314" s="53"/>
      <c r="R314" s="31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</row>
    <row r="315" spans="1:42">
      <c r="A315"/>
      <c r="B315"/>
      <c r="C315"/>
      <c r="D315" s="31"/>
      <c r="E315" s="12"/>
      <c r="F315" s="12"/>
      <c r="G315" s="13"/>
      <c r="H315" s="31"/>
      <c r="I315" s="14"/>
      <c r="J315" s="14"/>
      <c r="K315" s="13"/>
      <c r="L315" s="53"/>
      <c r="M315" s="31"/>
      <c r="N315" s="14"/>
      <c r="O315" s="14"/>
      <c r="P315" s="49"/>
      <c r="Q315" s="53"/>
      <c r="R315" s="31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</row>
    <row r="316" spans="1:42">
      <c r="A316"/>
      <c r="B316"/>
      <c r="C316"/>
      <c r="D316" s="31"/>
      <c r="E316" s="12"/>
      <c r="F316" s="12"/>
      <c r="G316" s="13"/>
      <c r="H316" s="31"/>
      <c r="I316" s="14"/>
      <c r="J316" s="14"/>
      <c r="K316" s="13"/>
      <c r="L316" s="53"/>
      <c r="M316" s="31"/>
      <c r="N316" s="14"/>
      <c r="O316" s="14"/>
      <c r="P316" s="49"/>
      <c r="Q316" s="53"/>
      <c r="R316" s="31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</row>
    <row r="317" spans="1:42">
      <c r="A317"/>
      <c r="B317"/>
      <c r="C317"/>
      <c r="D317" s="31"/>
      <c r="E317" s="12"/>
      <c r="F317" s="12"/>
      <c r="G317" s="13"/>
      <c r="H317" s="31"/>
      <c r="I317" s="14"/>
      <c r="J317" s="14"/>
      <c r="K317" s="13"/>
      <c r="L317" s="53"/>
      <c r="M317" s="31"/>
      <c r="N317" s="14"/>
      <c r="O317" s="14"/>
      <c r="P317" s="49"/>
      <c r="Q317" s="53"/>
      <c r="R317" s="31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</row>
    <row r="318" spans="1:42">
      <c r="A318"/>
      <c r="B318"/>
      <c r="C318"/>
      <c r="D318" s="31"/>
      <c r="E318" s="12"/>
      <c r="F318" s="12"/>
      <c r="G318" s="13"/>
      <c r="H318" s="31"/>
      <c r="I318" s="14"/>
      <c r="J318" s="14"/>
      <c r="K318" s="13"/>
      <c r="L318" s="53"/>
      <c r="M318" s="31"/>
      <c r="N318" s="14"/>
      <c r="O318" s="14"/>
      <c r="P318" s="49"/>
      <c r="Q318" s="53"/>
      <c r="R318" s="31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</row>
    <row r="319" spans="1:42">
      <c r="A319"/>
      <c r="B319"/>
      <c r="C319"/>
      <c r="D319" s="31"/>
      <c r="E319" s="12"/>
      <c r="F319" s="12"/>
      <c r="G319" s="13"/>
      <c r="H319" s="31"/>
      <c r="I319" s="14"/>
      <c r="J319" s="14"/>
      <c r="K319" s="13"/>
      <c r="L319" s="53"/>
      <c r="M319" s="31"/>
      <c r="N319" s="14"/>
      <c r="O319" s="14"/>
      <c r="P319" s="49"/>
      <c r="Q319" s="53"/>
      <c r="R319" s="31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</row>
    <row r="320" spans="1:42">
      <c r="A320"/>
      <c r="B320"/>
      <c r="C320"/>
      <c r="D320" s="31"/>
      <c r="E320" s="12"/>
      <c r="F320" s="12"/>
      <c r="G320" s="13"/>
      <c r="H320" s="31"/>
      <c r="I320" s="14"/>
      <c r="J320" s="14"/>
      <c r="K320" s="13"/>
      <c r="L320" s="53"/>
      <c r="M320" s="31"/>
      <c r="N320" s="14"/>
      <c r="O320" s="14"/>
      <c r="P320" s="49"/>
      <c r="Q320" s="53"/>
      <c r="R320" s="31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</row>
    <row r="321" spans="1:42">
      <c r="A321"/>
      <c r="B321"/>
      <c r="C321"/>
      <c r="D321" s="31"/>
      <c r="E321" s="12"/>
      <c r="F321" s="12"/>
      <c r="G321" s="13"/>
      <c r="H321" s="31"/>
      <c r="I321" s="14"/>
      <c r="J321" s="14"/>
      <c r="K321" s="13"/>
      <c r="L321" s="53"/>
      <c r="M321" s="31"/>
      <c r="N321" s="14"/>
      <c r="O321" s="14"/>
      <c r="P321" s="49"/>
      <c r="Q321" s="53"/>
      <c r="R321" s="31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</row>
    <row r="322" spans="1:42">
      <c r="A322"/>
      <c r="B322"/>
      <c r="C322"/>
      <c r="D322" s="31"/>
      <c r="E322" s="12"/>
      <c r="F322" s="12"/>
      <c r="G322" s="13"/>
      <c r="H322" s="31"/>
      <c r="I322" s="14"/>
      <c r="J322" s="14"/>
      <c r="K322" s="13"/>
      <c r="L322" s="53"/>
      <c r="M322" s="31"/>
      <c r="N322" s="14"/>
      <c r="O322" s="14"/>
      <c r="P322" s="49"/>
      <c r="Q322" s="53"/>
      <c r="R322" s="31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</row>
    <row r="323" spans="1:42">
      <c r="A323"/>
      <c r="B323"/>
      <c r="C323"/>
      <c r="D323" s="31"/>
      <c r="E323" s="12"/>
      <c r="F323" s="12"/>
      <c r="G323" s="13"/>
      <c r="H323" s="31"/>
      <c r="I323" s="14"/>
      <c r="J323" s="14"/>
      <c r="K323" s="13"/>
      <c r="L323" s="53"/>
      <c r="M323" s="31"/>
      <c r="N323" s="14"/>
      <c r="O323" s="14"/>
      <c r="P323" s="49"/>
      <c r="Q323" s="53"/>
      <c r="R323" s="31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</row>
    <row r="324" spans="1:42">
      <c r="A324"/>
      <c r="B324"/>
      <c r="C324"/>
      <c r="D324" s="31"/>
      <c r="E324" s="12"/>
      <c r="F324" s="12"/>
      <c r="G324" s="13"/>
      <c r="H324" s="31"/>
      <c r="I324" s="14"/>
      <c r="J324" s="14"/>
      <c r="K324" s="13"/>
      <c r="L324" s="53"/>
      <c r="M324" s="31"/>
      <c r="N324" s="14"/>
      <c r="O324" s="14"/>
      <c r="P324" s="49"/>
      <c r="Q324" s="53"/>
      <c r="R324" s="31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</row>
    <row r="325" spans="1:42">
      <c r="A325"/>
      <c r="B325"/>
      <c r="C325"/>
      <c r="D325" s="31"/>
      <c r="E325" s="12"/>
      <c r="F325" s="12"/>
      <c r="G325" s="13"/>
      <c r="H325" s="31"/>
      <c r="I325" s="14"/>
      <c r="J325" s="14"/>
      <c r="K325" s="13"/>
      <c r="L325" s="53"/>
      <c r="M325" s="31"/>
      <c r="N325" s="14"/>
      <c r="O325" s="14"/>
      <c r="P325" s="49"/>
      <c r="Q325" s="53"/>
      <c r="R325" s="31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</row>
    <row r="326" spans="1:42">
      <c r="A326"/>
      <c r="B326"/>
      <c r="C326"/>
      <c r="D326" s="31"/>
      <c r="E326" s="12"/>
      <c r="F326" s="12"/>
      <c r="G326" s="13"/>
      <c r="H326" s="31"/>
      <c r="I326" s="14"/>
      <c r="J326" s="14"/>
      <c r="K326" s="13"/>
      <c r="L326" s="53"/>
      <c r="M326" s="31"/>
      <c r="N326" s="14"/>
      <c r="O326" s="14"/>
      <c r="P326" s="49"/>
      <c r="Q326" s="53"/>
      <c r="R326" s="31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</row>
    <row r="327" spans="1:42">
      <c r="A327"/>
      <c r="B327"/>
      <c r="C327"/>
      <c r="D327" s="31"/>
      <c r="E327" s="12"/>
      <c r="F327" s="12"/>
      <c r="G327" s="13"/>
      <c r="H327" s="31"/>
      <c r="I327" s="14"/>
      <c r="J327" s="14"/>
      <c r="K327" s="13"/>
      <c r="L327" s="53"/>
      <c r="M327" s="31"/>
      <c r="N327" s="14"/>
      <c r="O327" s="14"/>
      <c r="P327" s="49"/>
      <c r="Q327" s="53"/>
      <c r="R327" s="31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</row>
    <row r="328" spans="1:42">
      <c r="A328"/>
      <c r="B328"/>
      <c r="C328"/>
      <c r="D328" s="31"/>
      <c r="E328" s="12"/>
      <c r="F328" s="12"/>
      <c r="G328" s="13"/>
      <c r="H328" s="31"/>
      <c r="I328" s="14"/>
      <c r="J328" s="14"/>
      <c r="K328" s="13"/>
      <c r="L328" s="53"/>
      <c r="M328" s="31"/>
      <c r="N328" s="14"/>
      <c r="O328" s="14"/>
      <c r="P328" s="49"/>
      <c r="Q328" s="53"/>
      <c r="R328" s="31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</row>
    <row r="329" spans="1:42">
      <c r="A329"/>
      <c r="B329"/>
      <c r="C329"/>
      <c r="D329" s="31"/>
      <c r="E329" s="12"/>
      <c r="F329" s="12"/>
      <c r="G329" s="13"/>
      <c r="H329" s="31"/>
      <c r="I329" s="14"/>
      <c r="J329" s="14"/>
      <c r="K329" s="13"/>
      <c r="L329" s="53"/>
      <c r="M329" s="31"/>
      <c r="N329" s="14"/>
      <c r="O329" s="14"/>
      <c r="P329" s="49"/>
      <c r="Q329" s="53"/>
      <c r="R329" s="31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</row>
    <row r="330" spans="1:42">
      <c r="A330"/>
      <c r="B330"/>
      <c r="C330"/>
      <c r="D330" s="31"/>
      <c r="E330" s="12"/>
      <c r="F330" s="12"/>
      <c r="G330" s="13"/>
      <c r="H330" s="31"/>
      <c r="I330" s="14"/>
      <c r="J330" s="14"/>
      <c r="K330" s="13"/>
      <c r="L330" s="53"/>
      <c r="M330" s="31"/>
      <c r="N330" s="14"/>
      <c r="O330" s="14"/>
      <c r="P330" s="49"/>
      <c r="Q330" s="53"/>
      <c r="R330" s="31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</row>
    <row r="331" spans="1:42">
      <c r="A331"/>
      <c r="B331"/>
      <c r="C331"/>
      <c r="D331" s="31"/>
      <c r="E331" s="12"/>
      <c r="F331" s="12"/>
      <c r="G331" s="13"/>
      <c r="H331" s="31"/>
      <c r="I331" s="14"/>
      <c r="J331" s="14"/>
      <c r="K331" s="13"/>
      <c r="L331" s="53"/>
      <c r="M331" s="31"/>
      <c r="N331" s="14"/>
      <c r="O331" s="14"/>
      <c r="P331" s="49"/>
      <c r="Q331" s="53"/>
      <c r="R331" s="31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</row>
    <row r="332" spans="1:42">
      <c r="A332"/>
      <c r="B332"/>
      <c r="C332"/>
      <c r="D332" s="31"/>
      <c r="E332" s="12"/>
      <c r="F332" s="12"/>
      <c r="G332" s="13"/>
      <c r="H332" s="31"/>
      <c r="I332" s="14"/>
      <c r="J332" s="14"/>
      <c r="K332" s="13"/>
      <c r="L332" s="53"/>
      <c r="M332" s="31"/>
      <c r="N332" s="14"/>
      <c r="O332" s="14"/>
      <c r="P332" s="49"/>
      <c r="Q332" s="53"/>
      <c r="R332" s="31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</row>
    <row r="333" spans="1:42">
      <c r="A333"/>
      <c r="B333"/>
      <c r="C333"/>
      <c r="D333" s="31"/>
      <c r="E333" s="12"/>
      <c r="F333" s="12"/>
      <c r="G333" s="13"/>
      <c r="H333" s="31"/>
      <c r="I333" s="14"/>
      <c r="J333" s="14"/>
      <c r="K333" s="13"/>
      <c r="L333" s="53"/>
      <c r="M333" s="31"/>
      <c r="N333" s="14"/>
      <c r="O333" s="14"/>
      <c r="P333" s="49"/>
      <c r="Q333" s="53"/>
      <c r="R333" s="31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</row>
    <row r="334" spans="1:42">
      <c r="A334"/>
      <c r="B334"/>
      <c r="C334"/>
      <c r="D334" s="31"/>
      <c r="E334" s="12"/>
      <c r="F334" s="12"/>
      <c r="G334" s="13"/>
      <c r="H334" s="31"/>
      <c r="I334" s="14"/>
      <c r="J334" s="14"/>
      <c r="K334" s="13"/>
      <c r="L334" s="53"/>
      <c r="M334" s="31"/>
      <c r="N334" s="14"/>
      <c r="O334" s="14"/>
      <c r="P334" s="49"/>
      <c r="Q334" s="53"/>
      <c r="R334" s="31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</row>
    <row r="335" spans="1:42">
      <c r="A335"/>
      <c r="B335"/>
      <c r="C335"/>
      <c r="D335" s="31"/>
      <c r="E335" s="12"/>
      <c r="F335" s="12"/>
      <c r="G335" s="13"/>
      <c r="H335" s="31"/>
      <c r="I335" s="14"/>
      <c r="J335" s="14"/>
      <c r="K335" s="13"/>
      <c r="L335" s="53"/>
      <c r="M335" s="31"/>
      <c r="N335" s="14"/>
      <c r="O335" s="14"/>
      <c r="P335" s="49"/>
      <c r="Q335" s="53"/>
      <c r="R335" s="31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</row>
    <row r="336" spans="1:42">
      <c r="A336"/>
      <c r="B336"/>
      <c r="C336"/>
      <c r="D336" s="31"/>
      <c r="E336" s="12"/>
      <c r="F336" s="12"/>
      <c r="G336" s="13"/>
      <c r="H336" s="31"/>
      <c r="I336" s="14"/>
      <c r="J336" s="14"/>
      <c r="K336" s="13"/>
      <c r="L336" s="53"/>
      <c r="M336" s="31"/>
      <c r="N336" s="14"/>
      <c r="O336" s="14"/>
      <c r="P336" s="49"/>
      <c r="Q336" s="53"/>
      <c r="R336" s="31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</row>
    <row r="337" spans="1:42">
      <c r="A337"/>
      <c r="B337"/>
      <c r="C337"/>
      <c r="D337" s="31"/>
      <c r="E337" s="12"/>
      <c r="F337" s="12"/>
      <c r="G337" s="13"/>
      <c r="H337" s="31"/>
      <c r="I337" s="14"/>
      <c r="J337" s="14"/>
      <c r="K337" s="13"/>
      <c r="L337" s="53"/>
      <c r="M337" s="31"/>
      <c r="N337" s="14"/>
      <c r="O337" s="14"/>
      <c r="P337" s="49"/>
      <c r="Q337" s="53"/>
      <c r="R337" s="31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</row>
    <row r="338" spans="1:42">
      <c r="A338"/>
      <c r="B338"/>
      <c r="C338"/>
      <c r="D338" s="31"/>
      <c r="E338" s="12"/>
      <c r="F338" s="12"/>
      <c r="G338" s="13"/>
      <c r="H338" s="31"/>
      <c r="I338" s="14"/>
      <c r="J338" s="14"/>
      <c r="K338" s="13"/>
      <c r="L338" s="53"/>
      <c r="M338" s="31"/>
      <c r="N338" s="14"/>
      <c r="O338" s="14"/>
      <c r="P338" s="49"/>
      <c r="Q338" s="53"/>
      <c r="R338" s="31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</row>
    <row r="339" spans="1:42">
      <c r="A339"/>
      <c r="B339"/>
      <c r="C339"/>
      <c r="D339" s="31"/>
      <c r="E339" s="12"/>
      <c r="F339" s="12"/>
      <c r="G339" s="13"/>
      <c r="H339" s="31"/>
      <c r="I339" s="14"/>
      <c r="J339" s="14"/>
      <c r="K339" s="13"/>
      <c r="L339" s="53"/>
      <c r="M339" s="31"/>
      <c r="N339" s="14"/>
      <c r="O339" s="14"/>
      <c r="P339" s="49"/>
      <c r="Q339" s="53"/>
      <c r="R339" s="31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</row>
    <row r="340" spans="1:42">
      <c r="A340"/>
      <c r="B340"/>
      <c r="C340"/>
      <c r="D340" s="31"/>
      <c r="E340" s="12"/>
      <c r="F340" s="12"/>
      <c r="G340" s="13"/>
      <c r="H340" s="31"/>
      <c r="I340" s="14"/>
      <c r="J340" s="14"/>
      <c r="K340" s="13"/>
      <c r="L340" s="53"/>
      <c r="M340" s="31"/>
      <c r="N340" s="14"/>
      <c r="O340" s="14"/>
      <c r="P340" s="49"/>
      <c r="Q340" s="53"/>
      <c r="R340" s="31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</row>
    <row r="341" spans="1:42">
      <c r="A341"/>
      <c r="B341"/>
      <c r="C341"/>
      <c r="D341" s="31"/>
      <c r="E341" s="12"/>
      <c r="F341" s="12"/>
      <c r="G341" s="13"/>
      <c r="H341" s="31"/>
      <c r="I341" s="14"/>
      <c r="J341" s="14"/>
      <c r="K341" s="13"/>
      <c r="L341" s="53"/>
      <c r="M341" s="31"/>
      <c r="N341" s="14"/>
      <c r="O341" s="14"/>
      <c r="P341" s="49"/>
      <c r="Q341" s="53"/>
      <c r="R341" s="31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</row>
    <row r="342" spans="1:42">
      <c r="A342"/>
      <c r="B342"/>
      <c r="C342"/>
      <c r="D342" s="31"/>
      <c r="E342" s="12"/>
      <c r="F342" s="12"/>
      <c r="G342" s="13"/>
      <c r="H342" s="31"/>
      <c r="I342" s="14"/>
      <c r="J342" s="14"/>
      <c r="K342" s="13"/>
      <c r="L342" s="53"/>
      <c r="M342" s="31"/>
      <c r="N342" s="14"/>
      <c r="O342" s="14"/>
      <c r="P342" s="49"/>
      <c r="Q342" s="53"/>
      <c r="R342" s="31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</row>
    <row r="343" spans="1:42">
      <c r="A343"/>
      <c r="B343"/>
      <c r="C343"/>
      <c r="D343" s="31"/>
      <c r="E343" s="12"/>
      <c r="F343" s="12"/>
      <c r="G343" s="13"/>
      <c r="H343" s="31"/>
      <c r="I343" s="14"/>
      <c r="J343" s="14"/>
      <c r="K343" s="13"/>
      <c r="L343" s="53"/>
      <c r="M343" s="31"/>
      <c r="N343" s="14"/>
      <c r="O343" s="14"/>
      <c r="P343" s="49"/>
      <c r="Q343" s="53"/>
      <c r="R343" s="31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</row>
    <row r="344" spans="1:42">
      <c r="A344"/>
      <c r="B344"/>
      <c r="C344"/>
      <c r="D344" s="31"/>
      <c r="E344" s="12"/>
      <c r="F344" s="12"/>
      <c r="G344" s="13"/>
      <c r="H344" s="31"/>
      <c r="I344" s="14"/>
      <c r="J344" s="14"/>
      <c r="K344" s="13"/>
      <c r="L344" s="53"/>
      <c r="M344" s="31"/>
      <c r="N344" s="14"/>
      <c r="O344" s="14"/>
      <c r="P344" s="49"/>
      <c r="Q344" s="53"/>
      <c r="R344" s="31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</row>
    <row r="345" spans="1:42">
      <c r="A345"/>
      <c r="B345"/>
      <c r="C345"/>
      <c r="D345" s="31"/>
      <c r="E345" s="12"/>
      <c r="F345" s="12"/>
      <c r="G345" s="13"/>
      <c r="H345" s="31"/>
      <c r="I345" s="14"/>
      <c r="J345" s="14"/>
      <c r="K345" s="13"/>
      <c r="L345" s="53"/>
      <c r="M345" s="31"/>
      <c r="N345" s="14"/>
      <c r="O345" s="14"/>
      <c r="P345" s="49"/>
      <c r="Q345" s="53"/>
      <c r="R345" s="31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</row>
    <row r="346" spans="1:42">
      <c r="A346"/>
      <c r="B346"/>
      <c r="C346"/>
      <c r="D346" s="31"/>
      <c r="E346" s="12"/>
      <c r="F346" s="12"/>
      <c r="G346" s="13"/>
      <c r="H346" s="31"/>
      <c r="I346" s="14"/>
      <c r="J346" s="14"/>
      <c r="K346" s="13"/>
      <c r="L346" s="53"/>
      <c r="M346" s="31"/>
      <c r="N346" s="14"/>
      <c r="O346" s="14"/>
      <c r="P346" s="49"/>
      <c r="Q346" s="53"/>
      <c r="R346" s="31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</row>
    <row r="347" spans="1:42">
      <c r="A347"/>
      <c r="B347"/>
      <c r="C347"/>
      <c r="D347" s="31"/>
      <c r="E347" s="12"/>
      <c r="F347" s="12"/>
      <c r="G347" s="13"/>
      <c r="H347" s="31"/>
      <c r="I347" s="14"/>
      <c r="J347" s="14"/>
      <c r="K347" s="13"/>
      <c r="L347" s="53"/>
      <c r="M347" s="31"/>
      <c r="N347" s="14"/>
      <c r="O347" s="14"/>
      <c r="P347" s="49"/>
      <c r="Q347" s="53"/>
      <c r="R347" s="31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</row>
    <row r="348" spans="1:42">
      <c r="A348"/>
      <c r="B348"/>
      <c r="C348"/>
      <c r="D348" s="31"/>
      <c r="E348" s="12"/>
      <c r="F348" s="12"/>
      <c r="G348" s="13"/>
      <c r="H348" s="31"/>
      <c r="I348" s="14"/>
      <c r="J348" s="14"/>
      <c r="K348" s="13"/>
      <c r="L348" s="53"/>
      <c r="M348" s="31"/>
      <c r="N348" s="14"/>
      <c r="O348" s="14"/>
      <c r="P348" s="49"/>
      <c r="Q348" s="53"/>
      <c r="R348" s="31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</row>
    <row r="349" spans="1:42">
      <c r="A349"/>
      <c r="B349"/>
      <c r="C349"/>
      <c r="D349" s="31"/>
      <c r="E349" s="12"/>
      <c r="F349" s="12"/>
      <c r="G349" s="13"/>
      <c r="H349" s="31"/>
      <c r="I349" s="14"/>
      <c r="J349" s="14"/>
      <c r="K349" s="13"/>
      <c r="L349" s="53"/>
      <c r="M349" s="31"/>
      <c r="N349" s="14"/>
      <c r="O349" s="14"/>
      <c r="P349" s="49"/>
      <c r="Q349" s="53"/>
      <c r="R349" s="31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</row>
    <row r="350" spans="1:42">
      <c r="A350"/>
      <c r="B350"/>
      <c r="C350"/>
      <c r="D350" s="31"/>
      <c r="E350" s="12"/>
      <c r="F350" s="12"/>
      <c r="G350" s="13"/>
      <c r="H350" s="31"/>
      <c r="I350" s="14"/>
      <c r="J350" s="14"/>
      <c r="K350" s="13"/>
      <c r="L350" s="53"/>
      <c r="M350" s="31"/>
      <c r="N350" s="14"/>
      <c r="O350" s="14"/>
      <c r="P350" s="49"/>
      <c r="Q350" s="53"/>
      <c r="R350" s="31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</row>
    <row r="351" spans="1:42">
      <c r="A351"/>
      <c r="B351"/>
      <c r="C351"/>
      <c r="D351" s="31"/>
      <c r="E351" s="12"/>
      <c r="F351" s="12"/>
      <c r="G351" s="13"/>
      <c r="H351" s="31"/>
      <c r="I351" s="14"/>
      <c r="J351" s="14"/>
      <c r="K351" s="13"/>
      <c r="L351" s="53"/>
      <c r="M351" s="31"/>
      <c r="N351" s="14"/>
      <c r="O351" s="14"/>
      <c r="P351" s="49"/>
      <c r="Q351" s="53"/>
      <c r="R351" s="31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</row>
    <row r="352" spans="1:42">
      <c r="A352"/>
      <c r="B352"/>
      <c r="C352"/>
      <c r="D352" s="31"/>
      <c r="E352" s="12"/>
      <c r="F352" s="12"/>
      <c r="G352" s="13"/>
      <c r="H352" s="31"/>
      <c r="I352" s="14"/>
      <c r="J352" s="14"/>
      <c r="K352" s="13"/>
      <c r="L352" s="53"/>
      <c r="M352" s="31"/>
      <c r="N352" s="14"/>
      <c r="O352" s="14"/>
      <c r="P352" s="49"/>
      <c r="Q352" s="53"/>
      <c r="R352" s="31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</row>
    <row r="353" spans="1:42">
      <c r="A353"/>
      <c r="B353"/>
      <c r="C353"/>
      <c r="D353" s="31"/>
      <c r="E353" s="12"/>
      <c r="F353" s="12"/>
      <c r="G353" s="13"/>
      <c r="H353" s="31"/>
      <c r="I353" s="14"/>
      <c r="J353" s="14"/>
      <c r="K353" s="13"/>
      <c r="L353" s="53"/>
      <c r="M353" s="31"/>
      <c r="N353" s="14"/>
      <c r="O353" s="14"/>
      <c r="P353" s="49"/>
      <c r="Q353" s="53"/>
      <c r="R353" s="31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</row>
    <row r="354" spans="1:42">
      <c r="A354"/>
      <c r="B354"/>
      <c r="C354"/>
      <c r="D354" s="31"/>
      <c r="E354" s="12"/>
      <c r="F354" s="12"/>
      <c r="G354" s="13"/>
      <c r="H354" s="31"/>
      <c r="I354" s="14"/>
      <c r="J354" s="14"/>
      <c r="K354" s="13"/>
      <c r="L354" s="53"/>
      <c r="M354" s="31"/>
      <c r="N354" s="14"/>
      <c r="O354" s="14"/>
      <c r="P354" s="49"/>
      <c r="Q354" s="53"/>
      <c r="R354" s="31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</row>
    <row r="355" spans="1:42">
      <c r="A355"/>
      <c r="B355"/>
      <c r="C355"/>
      <c r="D355" s="31"/>
      <c r="E355" s="12"/>
      <c r="F355" s="12"/>
      <c r="G355" s="13"/>
      <c r="H355" s="31"/>
      <c r="I355" s="14"/>
      <c r="J355" s="14"/>
      <c r="K355" s="13"/>
      <c r="L355" s="53"/>
      <c r="M355" s="31"/>
      <c r="N355" s="14"/>
      <c r="O355" s="14"/>
      <c r="P355" s="49"/>
      <c r="Q355" s="53"/>
      <c r="R355" s="31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</row>
    <row r="356" spans="1:42">
      <c r="A356"/>
      <c r="B356"/>
      <c r="C356"/>
      <c r="D356" s="31"/>
      <c r="E356" s="12"/>
      <c r="F356" s="12"/>
      <c r="G356" s="13"/>
      <c r="H356" s="31"/>
      <c r="I356" s="14"/>
      <c r="J356" s="14"/>
      <c r="K356" s="13"/>
      <c r="L356" s="53"/>
      <c r="M356" s="31"/>
      <c r="N356" s="14"/>
      <c r="O356" s="14"/>
      <c r="P356" s="49"/>
      <c r="Q356" s="53"/>
      <c r="R356" s="31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</row>
    <row r="357" spans="1:42">
      <c r="A357"/>
      <c r="B357"/>
      <c r="C357"/>
      <c r="D357" s="31"/>
      <c r="E357" s="12"/>
      <c r="F357" s="12"/>
      <c r="G357" s="13"/>
      <c r="H357" s="31"/>
      <c r="I357" s="14"/>
      <c r="J357" s="14"/>
      <c r="K357" s="13"/>
      <c r="L357" s="53"/>
      <c r="M357" s="31"/>
      <c r="N357" s="14"/>
      <c r="O357" s="14"/>
      <c r="P357" s="49"/>
      <c r="Q357" s="53"/>
      <c r="R357" s="31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</row>
    <row r="358" spans="1:42">
      <c r="A358"/>
      <c r="B358"/>
      <c r="C358"/>
      <c r="D358" s="31"/>
      <c r="E358" s="12"/>
      <c r="F358" s="12"/>
      <c r="G358" s="13"/>
      <c r="H358" s="31"/>
      <c r="I358" s="14"/>
      <c r="J358" s="14"/>
      <c r="K358" s="13"/>
      <c r="L358" s="53"/>
      <c r="M358" s="31"/>
      <c r="N358" s="14"/>
      <c r="O358" s="14"/>
      <c r="P358" s="49"/>
      <c r="Q358" s="53"/>
      <c r="R358" s="31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</row>
    <row r="359" spans="1:42">
      <c r="A359"/>
      <c r="B359"/>
      <c r="C359"/>
      <c r="D359" s="31"/>
      <c r="E359" s="12"/>
      <c r="F359" s="12"/>
      <c r="G359" s="13"/>
      <c r="H359" s="31"/>
      <c r="I359" s="14"/>
      <c r="J359" s="14"/>
      <c r="K359" s="13"/>
      <c r="L359" s="53"/>
      <c r="M359" s="31"/>
      <c r="N359" s="14"/>
      <c r="O359" s="14"/>
      <c r="P359" s="49"/>
      <c r="Q359" s="53"/>
      <c r="R359" s="31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</row>
    <row r="360" spans="1:42">
      <c r="A360"/>
      <c r="B360"/>
      <c r="C360"/>
      <c r="D360" s="31"/>
      <c r="E360" s="12"/>
      <c r="F360" s="12"/>
      <c r="G360" s="13"/>
      <c r="H360" s="31"/>
      <c r="I360" s="14"/>
      <c r="J360" s="14"/>
      <c r="K360" s="13"/>
      <c r="L360" s="53"/>
      <c r="M360" s="31"/>
      <c r="N360" s="14"/>
      <c r="O360" s="14"/>
      <c r="P360" s="49"/>
      <c r="Q360" s="53"/>
      <c r="R360" s="31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</row>
    <row r="361" spans="1:42">
      <c r="A361"/>
      <c r="B361"/>
      <c r="C361"/>
      <c r="D361" s="31"/>
      <c r="E361" s="12"/>
      <c r="F361" s="12"/>
      <c r="G361" s="13"/>
      <c r="H361" s="31"/>
      <c r="I361" s="14"/>
      <c r="J361" s="14"/>
      <c r="K361" s="13"/>
      <c r="L361" s="53"/>
      <c r="M361" s="31"/>
      <c r="N361" s="14"/>
      <c r="O361" s="14"/>
      <c r="P361" s="49"/>
      <c r="Q361" s="53"/>
      <c r="R361" s="31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</row>
    <row r="362" spans="1:42">
      <c r="A362"/>
      <c r="B362"/>
      <c r="C362"/>
      <c r="D362" s="31"/>
      <c r="E362" s="12"/>
      <c r="F362" s="12"/>
      <c r="G362" s="13"/>
      <c r="H362" s="31"/>
      <c r="I362" s="14"/>
      <c r="J362" s="14"/>
      <c r="K362" s="13"/>
      <c r="L362" s="53"/>
      <c r="M362" s="31"/>
      <c r="N362" s="14"/>
      <c r="O362" s="14"/>
      <c r="P362" s="49"/>
      <c r="Q362" s="53"/>
      <c r="R362" s="31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</row>
    <row r="363" spans="1:42">
      <c r="A363"/>
      <c r="B363"/>
      <c r="C363"/>
      <c r="D363" s="31"/>
      <c r="E363" s="12"/>
      <c r="F363" s="12"/>
      <c r="G363" s="13"/>
      <c r="H363" s="31"/>
      <c r="I363" s="14"/>
      <c r="J363" s="14"/>
      <c r="K363" s="13"/>
      <c r="L363" s="53"/>
      <c r="M363" s="31"/>
      <c r="N363" s="14"/>
      <c r="O363" s="14"/>
      <c r="P363" s="49"/>
      <c r="Q363" s="53"/>
      <c r="R363" s="31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</row>
    <row r="364" spans="1:42">
      <c r="A364"/>
      <c r="B364"/>
      <c r="C364"/>
      <c r="D364" s="31"/>
      <c r="E364" s="12"/>
      <c r="F364" s="12"/>
      <c r="G364" s="13"/>
      <c r="H364" s="31"/>
      <c r="I364" s="14"/>
      <c r="J364" s="14"/>
      <c r="K364" s="13"/>
      <c r="L364" s="53"/>
      <c r="M364" s="31"/>
      <c r="N364" s="14"/>
      <c r="O364" s="14"/>
      <c r="P364" s="49"/>
      <c r="Q364" s="53"/>
      <c r="R364" s="31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</row>
    <row r="365" spans="1:42">
      <c r="A365"/>
      <c r="B365"/>
      <c r="C365"/>
      <c r="D365" s="31"/>
      <c r="E365" s="12"/>
      <c r="F365" s="12"/>
      <c r="G365" s="13"/>
      <c r="H365" s="31"/>
      <c r="I365" s="14"/>
      <c r="J365" s="14"/>
      <c r="K365" s="13"/>
      <c r="L365" s="53"/>
      <c r="M365" s="31"/>
      <c r="N365" s="14"/>
      <c r="O365" s="14"/>
      <c r="P365" s="49"/>
      <c r="Q365" s="53"/>
      <c r="R365" s="31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</row>
    <row r="366" spans="1:42">
      <c r="A366"/>
      <c r="B366"/>
      <c r="C366"/>
      <c r="D366" s="31"/>
      <c r="E366" s="12"/>
      <c r="F366" s="12"/>
      <c r="G366" s="13"/>
      <c r="H366" s="31"/>
      <c r="I366" s="14"/>
      <c r="J366" s="14"/>
      <c r="K366" s="13"/>
      <c r="L366" s="53"/>
      <c r="M366" s="31"/>
      <c r="N366" s="14"/>
      <c r="O366" s="14"/>
      <c r="P366" s="49"/>
      <c r="Q366" s="53"/>
      <c r="R366" s="31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</row>
    <row r="367" spans="1:42">
      <c r="A367"/>
      <c r="B367"/>
      <c r="C367"/>
      <c r="D367" s="31"/>
      <c r="E367" s="12"/>
      <c r="F367" s="12"/>
      <c r="G367" s="13"/>
      <c r="H367" s="31"/>
      <c r="I367" s="14"/>
      <c r="J367" s="14"/>
      <c r="K367" s="13"/>
      <c r="L367" s="53"/>
      <c r="M367" s="31"/>
      <c r="N367" s="14"/>
      <c r="O367" s="14"/>
      <c r="P367" s="49"/>
      <c r="Q367" s="53"/>
      <c r="R367" s="31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</row>
    <row r="368" spans="1:42">
      <c r="A368"/>
      <c r="B368"/>
      <c r="C368"/>
      <c r="D368" s="31"/>
      <c r="E368" s="12"/>
      <c r="F368" s="12"/>
      <c r="G368" s="13"/>
      <c r="H368" s="31"/>
      <c r="I368" s="14"/>
      <c r="J368" s="14"/>
      <c r="K368" s="13"/>
      <c r="L368" s="53"/>
      <c r="M368" s="31"/>
      <c r="N368" s="14"/>
      <c r="O368" s="14"/>
      <c r="P368" s="49"/>
      <c r="Q368" s="53"/>
      <c r="R368" s="31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</row>
    <row r="369" spans="1:42">
      <c r="A369"/>
      <c r="B369"/>
      <c r="C369"/>
      <c r="D369" s="31"/>
      <c r="E369" s="12"/>
      <c r="F369" s="12"/>
      <c r="G369" s="13"/>
      <c r="H369" s="31"/>
      <c r="I369" s="14"/>
      <c r="J369" s="14"/>
      <c r="K369" s="13"/>
      <c r="L369" s="53"/>
      <c r="M369" s="31"/>
      <c r="N369" s="14"/>
      <c r="O369" s="14"/>
      <c r="P369" s="49"/>
      <c r="Q369" s="53"/>
      <c r="R369" s="31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</row>
    <row r="370" spans="1:42">
      <c r="A370"/>
      <c r="B370"/>
      <c r="C370"/>
      <c r="D370" s="31"/>
      <c r="E370" s="12"/>
      <c r="F370" s="12"/>
      <c r="G370" s="13"/>
      <c r="H370" s="31"/>
      <c r="I370" s="14"/>
      <c r="J370" s="14"/>
      <c r="K370" s="13"/>
      <c r="L370" s="53"/>
      <c r="M370" s="31"/>
      <c r="N370" s="14"/>
      <c r="O370" s="14"/>
      <c r="P370" s="49"/>
      <c r="Q370" s="53"/>
      <c r="R370" s="31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</row>
    <row r="371" spans="1:42">
      <c r="A371"/>
      <c r="B371"/>
      <c r="C371"/>
      <c r="D371" s="31"/>
      <c r="E371" s="12"/>
      <c r="F371" s="12"/>
      <c r="G371" s="13"/>
      <c r="H371" s="31"/>
      <c r="I371" s="14"/>
      <c r="J371" s="14"/>
      <c r="K371" s="13"/>
      <c r="L371" s="53"/>
      <c r="M371" s="31"/>
      <c r="N371" s="14"/>
      <c r="O371" s="14"/>
      <c r="P371" s="49"/>
      <c r="Q371" s="53"/>
      <c r="R371" s="31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</row>
    <row r="372" spans="1:42">
      <c r="A372"/>
      <c r="B372"/>
      <c r="C372"/>
      <c r="D372" s="31"/>
      <c r="E372" s="12"/>
      <c r="F372" s="12"/>
      <c r="G372" s="13"/>
      <c r="H372" s="31"/>
      <c r="I372" s="14"/>
      <c r="J372" s="14"/>
      <c r="K372" s="13"/>
      <c r="L372" s="53"/>
      <c r="M372" s="31"/>
      <c r="N372" s="14"/>
      <c r="O372" s="14"/>
      <c r="P372" s="49"/>
      <c r="Q372" s="53"/>
      <c r="R372" s="31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</row>
    <row r="373" spans="1:42">
      <c r="A373"/>
      <c r="B373"/>
      <c r="C373"/>
      <c r="D373" s="31"/>
      <c r="E373" s="12"/>
      <c r="F373" s="12"/>
      <c r="G373" s="13"/>
      <c r="H373" s="31"/>
      <c r="I373" s="14"/>
      <c r="J373" s="14"/>
      <c r="K373" s="13"/>
      <c r="L373" s="53"/>
      <c r="M373" s="31"/>
      <c r="N373" s="14"/>
      <c r="O373" s="14"/>
      <c r="P373" s="49"/>
      <c r="Q373" s="53"/>
      <c r="R373" s="31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</row>
    <row r="374" spans="1:42">
      <c r="A374"/>
      <c r="B374"/>
      <c r="C374"/>
      <c r="D374" s="31"/>
      <c r="E374" s="12"/>
      <c r="F374" s="12"/>
      <c r="G374" s="13"/>
      <c r="H374" s="31"/>
      <c r="I374" s="14"/>
      <c r="J374" s="14"/>
      <c r="K374" s="13"/>
      <c r="L374" s="53"/>
      <c r="M374" s="31"/>
      <c r="N374" s="14"/>
      <c r="O374" s="14"/>
      <c r="P374" s="49"/>
      <c r="Q374" s="53"/>
      <c r="R374" s="31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</row>
    <row r="375" spans="1:42">
      <c r="A375"/>
      <c r="B375"/>
      <c r="C375"/>
      <c r="D375" s="31"/>
      <c r="E375" s="12"/>
      <c r="F375" s="12"/>
      <c r="G375" s="13"/>
      <c r="H375" s="31"/>
      <c r="I375" s="14"/>
      <c r="J375" s="14"/>
      <c r="K375" s="13"/>
      <c r="L375" s="53"/>
      <c r="M375" s="31"/>
      <c r="N375" s="14"/>
      <c r="O375" s="14"/>
      <c r="P375" s="49"/>
      <c r="Q375" s="53"/>
      <c r="R375" s="31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</row>
    <row r="376" spans="1:42">
      <c r="A376"/>
      <c r="B376"/>
      <c r="C376"/>
      <c r="D376" s="31"/>
      <c r="E376" s="12"/>
      <c r="F376" s="12"/>
      <c r="G376" s="13"/>
      <c r="H376" s="31"/>
      <c r="I376" s="14"/>
      <c r="J376" s="14"/>
      <c r="K376" s="13"/>
      <c r="L376" s="53"/>
      <c r="M376" s="31"/>
      <c r="N376" s="14"/>
      <c r="O376" s="14"/>
      <c r="P376" s="49"/>
      <c r="Q376" s="53"/>
      <c r="R376" s="31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</row>
    <row r="377" spans="1:42">
      <c r="A377"/>
      <c r="B377"/>
      <c r="C377"/>
      <c r="D377" s="31"/>
      <c r="E377" s="12"/>
      <c r="F377" s="12"/>
      <c r="G377" s="13"/>
      <c r="H377" s="31"/>
      <c r="I377" s="14"/>
      <c r="J377" s="14"/>
      <c r="K377" s="13"/>
      <c r="L377" s="53"/>
      <c r="M377" s="31"/>
      <c r="N377" s="14"/>
      <c r="O377" s="14"/>
      <c r="P377" s="49"/>
      <c r="Q377" s="53"/>
      <c r="R377" s="31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</row>
    <row r="378" spans="1:42">
      <c r="A378"/>
      <c r="B378"/>
      <c r="C378"/>
      <c r="D378" s="31"/>
      <c r="E378" s="12"/>
      <c r="F378" s="12"/>
      <c r="G378" s="13"/>
      <c r="H378" s="31"/>
      <c r="I378" s="14"/>
      <c r="J378" s="14"/>
      <c r="K378" s="13"/>
      <c r="L378" s="53"/>
      <c r="M378" s="31"/>
      <c r="N378" s="14"/>
      <c r="O378" s="14"/>
      <c r="P378" s="49"/>
      <c r="Q378" s="53"/>
      <c r="R378" s="31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</row>
    <row r="379" spans="1:42">
      <c r="A379"/>
      <c r="B379"/>
      <c r="C379"/>
      <c r="D379" s="31"/>
      <c r="E379" s="12"/>
      <c r="F379" s="12"/>
      <c r="G379" s="13"/>
      <c r="H379" s="31"/>
      <c r="I379" s="14"/>
      <c r="J379" s="14"/>
      <c r="K379" s="13"/>
      <c r="L379" s="53"/>
      <c r="M379" s="31"/>
      <c r="N379" s="14"/>
      <c r="O379" s="14"/>
      <c r="P379" s="49"/>
      <c r="Q379" s="53"/>
      <c r="R379" s="31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</row>
    <row r="380" spans="1:42">
      <c r="A380"/>
      <c r="B380"/>
      <c r="C380"/>
      <c r="D380" s="31"/>
      <c r="E380" s="12"/>
      <c r="F380" s="12"/>
      <c r="G380" s="13"/>
      <c r="H380" s="31"/>
      <c r="I380" s="14"/>
      <c r="J380" s="14"/>
      <c r="K380" s="13"/>
      <c r="L380" s="53"/>
      <c r="M380" s="31"/>
      <c r="N380" s="14"/>
      <c r="O380" s="14"/>
      <c r="P380" s="49"/>
      <c r="Q380" s="53"/>
      <c r="R380" s="31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</row>
    <row r="381" spans="1:42">
      <c r="A381"/>
      <c r="B381"/>
      <c r="C381"/>
      <c r="D381" s="31"/>
      <c r="E381" s="12"/>
      <c r="F381" s="12"/>
      <c r="G381" s="13"/>
      <c r="H381" s="31"/>
      <c r="I381" s="14"/>
      <c r="J381" s="14"/>
      <c r="K381" s="13"/>
      <c r="L381" s="53"/>
      <c r="M381" s="31"/>
      <c r="N381" s="14"/>
      <c r="O381" s="14"/>
      <c r="P381" s="49"/>
      <c r="Q381" s="53"/>
      <c r="R381" s="31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</row>
    <row r="382" spans="1:42">
      <c r="A382"/>
      <c r="B382"/>
      <c r="C382"/>
      <c r="D382" s="31"/>
      <c r="E382" s="12"/>
      <c r="F382" s="12"/>
      <c r="G382" s="13"/>
      <c r="H382" s="31"/>
      <c r="I382" s="14"/>
      <c r="J382" s="14"/>
      <c r="K382" s="13"/>
      <c r="L382" s="53"/>
      <c r="M382" s="31"/>
      <c r="N382" s="14"/>
      <c r="O382" s="14"/>
      <c r="P382" s="49"/>
      <c r="Q382" s="53"/>
      <c r="R382" s="31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</row>
    <row r="383" spans="1:42">
      <c r="A383"/>
      <c r="B383"/>
      <c r="C383"/>
      <c r="D383" s="31"/>
      <c r="E383" s="12"/>
      <c r="F383" s="12"/>
      <c r="G383" s="13"/>
      <c r="H383" s="31"/>
      <c r="I383" s="14"/>
      <c r="J383" s="14"/>
      <c r="K383" s="13"/>
      <c r="L383" s="53"/>
      <c r="M383" s="31"/>
      <c r="N383" s="14"/>
      <c r="O383" s="14"/>
      <c r="P383" s="49"/>
      <c r="Q383" s="53"/>
      <c r="R383" s="31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</row>
    <row r="384" spans="1:42">
      <c r="A384"/>
      <c r="B384"/>
      <c r="C384"/>
      <c r="D384" s="31"/>
      <c r="E384" s="12"/>
      <c r="F384" s="12"/>
      <c r="G384" s="13"/>
      <c r="H384" s="31"/>
      <c r="I384" s="14"/>
      <c r="J384" s="14"/>
      <c r="K384" s="13"/>
      <c r="L384" s="53"/>
      <c r="M384" s="31"/>
      <c r="N384" s="14"/>
      <c r="O384" s="14"/>
      <c r="P384" s="49"/>
      <c r="Q384" s="53"/>
      <c r="R384" s="31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</row>
    <row r="385" spans="1:42">
      <c r="A385"/>
      <c r="B385"/>
      <c r="C385"/>
      <c r="D385" s="31"/>
      <c r="E385" s="12"/>
      <c r="F385" s="12"/>
      <c r="G385" s="13"/>
      <c r="H385" s="31"/>
      <c r="I385" s="14"/>
      <c r="J385" s="14"/>
      <c r="K385" s="13"/>
      <c r="L385" s="53"/>
      <c r="M385" s="31"/>
      <c r="N385" s="14"/>
      <c r="O385" s="14"/>
      <c r="P385" s="49"/>
      <c r="Q385" s="53"/>
      <c r="R385" s="31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</row>
    <row r="386" spans="1:42">
      <c r="A386"/>
      <c r="B386"/>
      <c r="C386"/>
      <c r="D386" s="31"/>
      <c r="E386" s="12"/>
      <c r="F386" s="12"/>
      <c r="G386" s="13"/>
      <c r="H386" s="31"/>
      <c r="I386" s="14"/>
      <c r="J386" s="14"/>
      <c r="K386" s="13"/>
      <c r="L386" s="53"/>
      <c r="M386" s="31"/>
      <c r="N386" s="14"/>
      <c r="O386" s="14"/>
      <c r="P386" s="49"/>
      <c r="Q386" s="53"/>
      <c r="R386" s="31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</row>
    <row r="387" spans="1:42">
      <c r="A387"/>
      <c r="B387"/>
      <c r="C387"/>
      <c r="D387" s="31"/>
      <c r="E387" s="12"/>
      <c r="F387" s="12"/>
      <c r="G387" s="13"/>
      <c r="H387" s="31"/>
      <c r="I387" s="14"/>
      <c r="J387" s="14"/>
      <c r="K387" s="13"/>
      <c r="L387" s="53"/>
      <c r="M387" s="31"/>
      <c r="N387" s="14"/>
      <c r="O387" s="14"/>
      <c r="P387" s="49"/>
      <c r="Q387" s="53"/>
      <c r="R387" s="31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</row>
    <row r="388" spans="1:42">
      <c r="A388"/>
      <c r="B388"/>
      <c r="C388"/>
      <c r="D388" s="31"/>
      <c r="E388" s="12"/>
      <c r="F388" s="12"/>
      <c r="G388" s="13"/>
      <c r="H388" s="31"/>
      <c r="I388" s="14"/>
      <c r="J388" s="14"/>
      <c r="K388" s="13"/>
      <c r="L388" s="53"/>
      <c r="M388" s="31"/>
      <c r="N388" s="14"/>
      <c r="O388" s="14"/>
      <c r="P388" s="49"/>
      <c r="Q388" s="53"/>
      <c r="R388" s="31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</row>
    <row r="389" spans="1:42">
      <c r="A389"/>
      <c r="B389"/>
      <c r="C389"/>
      <c r="D389" s="31"/>
      <c r="E389" s="12"/>
      <c r="F389" s="12"/>
      <c r="G389" s="13"/>
      <c r="H389" s="31"/>
      <c r="I389" s="14"/>
      <c r="J389" s="14"/>
      <c r="K389" s="13"/>
      <c r="L389" s="53"/>
      <c r="M389" s="31"/>
      <c r="N389" s="14"/>
      <c r="O389" s="14"/>
      <c r="P389" s="49"/>
      <c r="Q389" s="53"/>
      <c r="R389" s="31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</row>
    <row r="390" spans="1:42">
      <c r="A390"/>
      <c r="B390"/>
      <c r="C390"/>
      <c r="D390" s="31"/>
      <c r="E390" s="12"/>
      <c r="F390" s="12"/>
      <c r="G390" s="13"/>
      <c r="H390" s="31"/>
      <c r="I390" s="14"/>
      <c r="J390" s="14"/>
      <c r="K390" s="13"/>
      <c r="L390" s="53"/>
      <c r="M390" s="31"/>
      <c r="N390" s="14"/>
      <c r="O390" s="14"/>
      <c r="P390" s="49"/>
      <c r="Q390" s="53"/>
      <c r="R390" s="31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</row>
    <row r="391" spans="1:42">
      <c r="A391"/>
      <c r="B391"/>
      <c r="C391"/>
      <c r="D391" s="31"/>
      <c r="E391" s="12"/>
      <c r="F391" s="12"/>
      <c r="G391" s="13"/>
      <c r="H391" s="31"/>
      <c r="I391" s="14"/>
      <c r="J391" s="14"/>
      <c r="K391" s="13"/>
      <c r="L391" s="53"/>
      <c r="M391" s="31"/>
      <c r="N391" s="14"/>
      <c r="O391" s="14"/>
      <c r="P391" s="49"/>
      <c r="Q391" s="53"/>
      <c r="R391" s="31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</row>
    <row r="392" spans="1:42">
      <c r="A392"/>
      <c r="B392"/>
      <c r="C392"/>
      <c r="D392" s="31"/>
      <c r="E392" s="12"/>
      <c r="F392" s="12"/>
      <c r="G392" s="13"/>
      <c r="H392" s="31"/>
      <c r="I392" s="14"/>
      <c r="J392" s="14"/>
      <c r="K392" s="13"/>
      <c r="L392" s="53"/>
      <c r="M392" s="31"/>
      <c r="N392" s="14"/>
      <c r="O392" s="14"/>
      <c r="P392" s="49"/>
      <c r="Q392" s="53"/>
      <c r="R392" s="31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</row>
    <row r="393" spans="1:42">
      <c r="A393"/>
      <c r="B393"/>
      <c r="C393"/>
      <c r="D393" s="31"/>
      <c r="E393" s="12"/>
      <c r="F393" s="12"/>
      <c r="G393" s="13"/>
      <c r="H393" s="31"/>
      <c r="I393" s="14"/>
      <c r="J393" s="14"/>
      <c r="K393" s="13"/>
      <c r="L393" s="53"/>
      <c r="M393" s="31"/>
      <c r="N393" s="14"/>
      <c r="O393" s="14"/>
      <c r="P393" s="49"/>
      <c r="Q393" s="53"/>
      <c r="R393" s="31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</row>
    <row r="394" spans="1:42">
      <c r="A394"/>
      <c r="B394"/>
      <c r="C394"/>
      <c r="D394" s="31"/>
      <c r="E394" s="12"/>
      <c r="F394" s="12"/>
      <c r="G394" s="13"/>
      <c r="H394" s="31"/>
      <c r="I394" s="14"/>
      <c r="J394" s="14"/>
      <c r="K394" s="13"/>
      <c r="L394" s="53"/>
      <c r="M394" s="31"/>
      <c r="N394" s="14"/>
      <c r="O394" s="14"/>
      <c r="P394" s="49"/>
      <c r="Q394" s="53"/>
      <c r="R394" s="31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</row>
    <row r="395" spans="1:42">
      <c r="A395"/>
      <c r="B395"/>
      <c r="C395"/>
      <c r="D395" s="31"/>
      <c r="E395" s="12"/>
      <c r="F395" s="12"/>
      <c r="G395" s="13"/>
      <c r="H395" s="31"/>
      <c r="I395" s="14"/>
      <c r="J395" s="14"/>
      <c r="K395" s="13"/>
      <c r="L395" s="53"/>
      <c r="M395" s="31"/>
      <c r="N395" s="14"/>
      <c r="O395" s="14"/>
      <c r="P395" s="49"/>
      <c r="Q395" s="53"/>
      <c r="R395" s="31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</row>
    <row r="396" spans="1:42">
      <c r="A396"/>
      <c r="B396"/>
      <c r="C396"/>
      <c r="D396" s="31"/>
      <c r="E396" s="12"/>
      <c r="F396" s="12"/>
      <c r="G396" s="13"/>
      <c r="H396" s="31"/>
      <c r="I396" s="14"/>
      <c r="J396" s="14"/>
      <c r="K396" s="13"/>
      <c r="L396" s="53"/>
      <c r="M396" s="31"/>
      <c r="N396" s="14"/>
      <c r="O396" s="14"/>
      <c r="P396" s="49"/>
      <c r="Q396" s="53"/>
      <c r="R396" s="31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</row>
    <row r="397" spans="1:42">
      <c r="A397"/>
      <c r="B397"/>
      <c r="C397"/>
      <c r="D397" s="31"/>
      <c r="E397" s="12"/>
      <c r="F397" s="12"/>
      <c r="G397" s="13"/>
      <c r="H397" s="31"/>
      <c r="I397" s="14"/>
      <c r="J397" s="14"/>
      <c r="K397" s="13"/>
      <c r="L397" s="53"/>
      <c r="M397" s="31"/>
      <c r="N397" s="14"/>
      <c r="O397" s="14"/>
      <c r="P397" s="49"/>
      <c r="Q397" s="53"/>
      <c r="R397" s="31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</row>
    <row r="398" spans="1:42">
      <c r="A398"/>
      <c r="B398"/>
      <c r="C398"/>
      <c r="D398" s="31"/>
      <c r="E398" s="12"/>
      <c r="F398" s="12"/>
      <c r="G398" s="13"/>
      <c r="H398" s="31"/>
      <c r="I398" s="14"/>
      <c r="J398" s="14"/>
      <c r="K398" s="13"/>
      <c r="L398" s="53"/>
      <c r="M398" s="31"/>
      <c r="N398" s="14"/>
      <c r="O398" s="14"/>
      <c r="P398" s="49"/>
      <c r="Q398" s="53"/>
      <c r="R398" s="31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</row>
    <row r="399" spans="1:42">
      <c r="A399"/>
      <c r="B399"/>
      <c r="C399"/>
      <c r="D399" s="31"/>
      <c r="E399" s="12"/>
      <c r="F399" s="12"/>
      <c r="G399" s="13"/>
      <c r="H399" s="31"/>
      <c r="I399" s="14"/>
      <c r="J399" s="14"/>
      <c r="K399" s="13"/>
      <c r="L399" s="53"/>
      <c r="M399" s="31"/>
      <c r="N399" s="14"/>
      <c r="O399" s="14"/>
      <c r="P399" s="49"/>
      <c r="Q399" s="53"/>
      <c r="R399" s="31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</row>
    <row r="400" spans="1:42">
      <c r="A400"/>
      <c r="B400"/>
      <c r="C400"/>
      <c r="D400" s="31"/>
      <c r="E400" s="12"/>
      <c r="F400" s="12"/>
      <c r="G400" s="13"/>
      <c r="H400" s="31"/>
      <c r="I400" s="14"/>
      <c r="J400" s="14"/>
      <c r="K400" s="13"/>
      <c r="L400" s="53"/>
      <c r="M400" s="31"/>
      <c r="N400" s="14"/>
      <c r="O400" s="14"/>
      <c r="P400" s="49"/>
      <c r="Q400" s="53"/>
      <c r="R400" s="31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</row>
    <row r="401" spans="1:42">
      <c r="A401"/>
      <c r="B401"/>
      <c r="C401"/>
      <c r="D401" s="31"/>
      <c r="E401" s="12"/>
      <c r="F401" s="12"/>
      <c r="G401" s="13"/>
      <c r="H401" s="31"/>
      <c r="I401" s="14"/>
      <c r="J401" s="14"/>
      <c r="K401" s="13"/>
      <c r="L401" s="53"/>
      <c r="M401" s="31"/>
      <c r="N401" s="14"/>
      <c r="O401" s="14"/>
      <c r="P401" s="49"/>
      <c r="Q401" s="53"/>
      <c r="R401" s="31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</row>
    <row r="402" spans="1:42">
      <c r="A402"/>
      <c r="B402"/>
      <c r="C402"/>
      <c r="D402" s="31"/>
      <c r="E402" s="12"/>
      <c r="F402" s="12"/>
      <c r="G402" s="13"/>
      <c r="H402" s="31"/>
      <c r="I402" s="14"/>
      <c r="J402" s="14"/>
      <c r="K402" s="13"/>
      <c r="L402" s="53"/>
      <c r="M402" s="31"/>
      <c r="N402" s="14"/>
      <c r="O402" s="14"/>
      <c r="P402" s="49"/>
      <c r="Q402" s="53"/>
      <c r="R402" s="31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</row>
    <row r="403" spans="1:42">
      <c r="A403"/>
      <c r="B403"/>
      <c r="C403"/>
      <c r="D403" s="31"/>
      <c r="E403" s="12"/>
      <c r="F403" s="12"/>
      <c r="G403" s="13"/>
      <c r="H403" s="31"/>
      <c r="I403" s="14"/>
      <c r="J403" s="14"/>
      <c r="K403" s="13"/>
      <c r="L403" s="53"/>
      <c r="M403" s="31"/>
      <c r="N403" s="14"/>
      <c r="O403" s="14"/>
      <c r="P403" s="49"/>
      <c r="Q403" s="53"/>
      <c r="R403" s="31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</row>
    <row r="404" spans="1:42">
      <c r="A404"/>
      <c r="B404"/>
      <c r="C404"/>
      <c r="D404" s="31"/>
      <c r="E404" s="12"/>
      <c r="F404" s="12"/>
      <c r="G404" s="13"/>
      <c r="H404" s="31"/>
      <c r="I404" s="14"/>
      <c r="J404" s="14"/>
      <c r="K404" s="13"/>
      <c r="L404" s="53"/>
      <c r="M404" s="31"/>
      <c r="N404" s="14"/>
      <c r="O404" s="14"/>
      <c r="P404" s="49"/>
      <c r="Q404" s="53"/>
      <c r="R404" s="31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</row>
    <row r="405" spans="1:42">
      <c r="A405"/>
      <c r="B405"/>
      <c r="C405"/>
      <c r="D405" s="31"/>
      <c r="E405" s="12"/>
      <c r="F405" s="12"/>
      <c r="G405" s="13"/>
      <c r="H405" s="31"/>
      <c r="I405" s="14"/>
      <c r="J405" s="14"/>
      <c r="K405" s="13"/>
      <c r="L405" s="53"/>
      <c r="M405" s="31"/>
      <c r="N405" s="14"/>
      <c r="O405" s="14"/>
      <c r="P405" s="49"/>
      <c r="Q405" s="53"/>
      <c r="R405" s="31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</row>
    <row r="406" spans="1:42">
      <c r="A406"/>
      <c r="B406"/>
      <c r="C406"/>
      <c r="D406" s="31"/>
      <c r="E406" s="12"/>
      <c r="F406" s="12"/>
      <c r="G406" s="13"/>
      <c r="H406" s="31"/>
      <c r="I406" s="14"/>
      <c r="J406" s="14"/>
      <c r="K406" s="13"/>
      <c r="L406" s="53"/>
      <c r="M406" s="31"/>
      <c r="N406" s="14"/>
      <c r="O406" s="14"/>
      <c r="P406" s="49"/>
      <c r="Q406" s="53"/>
      <c r="R406" s="31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</row>
    <row r="407" spans="1:42">
      <c r="A407"/>
      <c r="B407"/>
      <c r="C407"/>
      <c r="D407" s="31"/>
      <c r="E407" s="12"/>
      <c r="F407" s="12"/>
      <c r="G407" s="13"/>
      <c r="H407" s="31"/>
      <c r="I407" s="14"/>
      <c r="J407" s="14"/>
      <c r="K407" s="13"/>
      <c r="L407" s="53"/>
      <c r="M407" s="31"/>
      <c r="N407" s="14"/>
      <c r="O407" s="14"/>
      <c r="P407" s="49"/>
      <c r="Q407" s="53"/>
      <c r="R407" s="31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</row>
    <row r="408" spans="1:42">
      <c r="A408"/>
      <c r="B408"/>
      <c r="C408"/>
      <c r="D408" s="31"/>
      <c r="E408" s="12"/>
      <c r="F408" s="12"/>
      <c r="G408" s="13"/>
      <c r="H408" s="31"/>
      <c r="I408" s="14"/>
      <c r="J408" s="14"/>
      <c r="K408" s="13"/>
      <c r="L408" s="53"/>
      <c r="M408" s="31"/>
      <c r="N408" s="14"/>
      <c r="O408" s="14"/>
      <c r="P408" s="49"/>
      <c r="Q408" s="53"/>
      <c r="R408" s="31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</row>
    <row r="409" spans="1:42">
      <c r="A409"/>
      <c r="B409"/>
      <c r="C409"/>
      <c r="D409" s="31"/>
      <c r="E409" s="12"/>
      <c r="F409" s="12"/>
      <c r="G409" s="13"/>
      <c r="H409" s="31"/>
      <c r="I409" s="14"/>
      <c r="J409" s="14"/>
      <c r="K409" s="13"/>
      <c r="L409" s="53"/>
      <c r="M409" s="31"/>
      <c r="N409" s="14"/>
      <c r="O409" s="14"/>
      <c r="P409" s="49"/>
      <c r="Q409" s="53"/>
      <c r="R409" s="31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</row>
    <row r="410" spans="1:42">
      <c r="A410"/>
      <c r="B410"/>
      <c r="C410"/>
      <c r="D410" s="31"/>
      <c r="E410" s="12"/>
      <c r="F410" s="12"/>
      <c r="G410" s="13"/>
      <c r="H410" s="31"/>
      <c r="I410" s="14"/>
      <c r="J410" s="14"/>
      <c r="K410" s="13"/>
      <c r="L410" s="53"/>
      <c r="M410" s="31"/>
      <c r="N410" s="14"/>
      <c r="O410" s="14"/>
      <c r="P410" s="49"/>
      <c r="Q410" s="53"/>
      <c r="R410" s="31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</row>
    <row r="411" spans="1:42">
      <c r="A411"/>
      <c r="B411"/>
      <c r="C411"/>
      <c r="D411" s="31"/>
      <c r="E411" s="12"/>
      <c r="F411" s="12"/>
      <c r="G411" s="13"/>
      <c r="H411" s="31"/>
      <c r="I411" s="14"/>
      <c r="J411" s="14"/>
      <c r="K411" s="13"/>
      <c r="L411" s="53"/>
      <c r="M411" s="31"/>
      <c r="N411" s="14"/>
      <c r="O411" s="14"/>
      <c r="P411" s="49"/>
      <c r="Q411" s="53"/>
      <c r="R411" s="31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</row>
    <row r="412" spans="1:42">
      <c r="A412"/>
      <c r="B412"/>
      <c r="C412"/>
      <c r="D412" s="31"/>
      <c r="E412" s="12"/>
      <c r="F412" s="12"/>
      <c r="G412" s="13"/>
      <c r="H412" s="31"/>
      <c r="I412" s="14"/>
      <c r="J412" s="14"/>
      <c r="K412" s="13"/>
      <c r="L412" s="53"/>
      <c r="M412" s="31"/>
      <c r="N412" s="14"/>
      <c r="O412" s="14"/>
      <c r="P412" s="49"/>
      <c r="Q412" s="53"/>
      <c r="R412" s="31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</row>
    <row r="413" spans="1:42">
      <c r="A413"/>
      <c r="B413"/>
      <c r="C413"/>
      <c r="D413" s="31"/>
      <c r="E413" s="12"/>
      <c r="F413" s="12"/>
      <c r="G413" s="13"/>
      <c r="H413" s="31"/>
      <c r="I413" s="14"/>
      <c r="J413" s="14"/>
      <c r="K413" s="13"/>
      <c r="L413" s="53"/>
      <c r="M413" s="31"/>
      <c r="N413" s="14"/>
      <c r="O413" s="14"/>
      <c r="P413" s="49"/>
      <c r="Q413" s="53"/>
      <c r="R413" s="31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</row>
    <row r="414" spans="1:42">
      <c r="A414"/>
      <c r="B414"/>
      <c r="C414"/>
      <c r="D414" s="31"/>
      <c r="E414" s="12"/>
      <c r="F414" s="12"/>
      <c r="G414" s="13"/>
      <c r="H414" s="31"/>
      <c r="I414" s="14"/>
      <c r="J414" s="14"/>
      <c r="K414" s="13"/>
      <c r="L414" s="53"/>
      <c r="M414" s="31"/>
      <c r="N414" s="14"/>
      <c r="O414" s="14"/>
      <c r="P414" s="49"/>
      <c r="Q414" s="53"/>
      <c r="R414" s="31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</row>
    <row r="415" spans="1:42">
      <c r="A415"/>
      <c r="B415"/>
      <c r="C415"/>
      <c r="D415" s="31"/>
      <c r="E415" s="12"/>
      <c r="F415" s="12"/>
      <c r="G415" s="13"/>
      <c r="H415" s="31"/>
      <c r="I415" s="14"/>
      <c r="J415" s="14"/>
      <c r="K415" s="13"/>
      <c r="L415" s="53"/>
      <c r="M415" s="31"/>
      <c r="N415" s="14"/>
      <c r="O415" s="14"/>
      <c r="P415" s="49"/>
      <c r="Q415" s="53"/>
      <c r="R415" s="31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</row>
    <row r="416" spans="1:42">
      <c r="A416"/>
      <c r="B416"/>
      <c r="C416"/>
      <c r="D416" s="31"/>
      <c r="E416" s="12"/>
      <c r="F416" s="12"/>
      <c r="G416" s="13"/>
      <c r="H416" s="31"/>
      <c r="I416" s="14"/>
      <c r="J416" s="14"/>
      <c r="K416" s="13"/>
      <c r="L416" s="53"/>
      <c r="M416" s="31"/>
      <c r="N416" s="14"/>
      <c r="O416" s="14"/>
      <c r="P416" s="49"/>
      <c r="Q416" s="53"/>
      <c r="R416" s="31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</row>
    <row r="417" spans="1:42">
      <c r="A417"/>
      <c r="B417"/>
      <c r="C417"/>
      <c r="D417" s="31"/>
      <c r="E417" s="12"/>
      <c r="F417" s="12"/>
      <c r="G417" s="13"/>
      <c r="H417" s="31"/>
      <c r="I417" s="14"/>
      <c r="J417" s="14"/>
      <c r="K417" s="13"/>
      <c r="L417" s="53"/>
      <c r="M417" s="31"/>
      <c r="N417" s="14"/>
      <c r="O417" s="14"/>
      <c r="P417" s="49"/>
      <c r="Q417" s="53"/>
      <c r="R417" s="31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</row>
    <row r="418" spans="1:42">
      <c r="A418"/>
      <c r="B418"/>
      <c r="C418"/>
      <c r="D418" s="31"/>
      <c r="E418" s="12"/>
      <c r="F418" s="12"/>
      <c r="G418" s="13"/>
      <c r="H418" s="31"/>
      <c r="I418" s="14"/>
      <c r="J418" s="14"/>
      <c r="K418" s="13"/>
      <c r="L418" s="53"/>
      <c r="M418" s="31"/>
      <c r="N418" s="14"/>
      <c r="O418" s="14"/>
      <c r="P418" s="49"/>
      <c r="Q418" s="53"/>
      <c r="R418" s="31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</row>
    <row r="419" spans="1:42">
      <c r="A419"/>
      <c r="B419"/>
      <c r="C419"/>
      <c r="D419" s="31"/>
      <c r="E419" s="12"/>
      <c r="F419" s="12"/>
      <c r="G419" s="13"/>
      <c r="H419" s="31"/>
      <c r="I419" s="14"/>
      <c r="J419" s="14"/>
      <c r="K419" s="13"/>
      <c r="L419" s="53"/>
      <c r="M419" s="31"/>
      <c r="N419" s="14"/>
      <c r="O419" s="14"/>
      <c r="P419" s="49"/>
      <c r="Q419" s="53"/>
      <c r="R419" s="31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</row>
    <row r="420" spans="1:42">
      <c r="A420"/>
      <c r="B420"/>
      <c r="C420"/>
      <c r="D420" s="31"/>
      <c r="E420" s="12"/>
      <c r="F420" s="12"/>
      <c r="G420" s="13"/>
      <c r="H420" s="31"/>
      <c r="I420" s="14"/>
      <c r="J420" s="14"/>
      <c r="K420" s="13"/>
      <c r="L420" s="53"/>
      <c r="M420" s="31"/>
      <c r="N420" s="14"/>
      <c r="O420" s="14"/>
      <c r="P420" s="49"/>
      <c r="Q420" s="53"/>
      <c r="R420" s="31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</row>
    <row r="421" spans="1:42">
      <c r="A421"/>
      <c r="B421"/>
      <c r="C421"/>
      <c r="D421" s="31"/>
      <c r="E421" s="12"/>
      <c r="F421" s="12"/>
      <c r="G421" s="13"/>
      <c r="H421" s="31"/>
      <c r="I421" s="14"/>
      <c r="J421" s="14"/>
      <c r="K421" s="13"/>
      <c r="L421" s="53"/>
      <c r="M421" s="31"/>
      <c r="N421" s="14"/>
      <c r="O421" s="14"/>
      <c r="P421" s="49"/>
      <c r="Q421" s="53"/>
      <c r="R421" s="31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</row>
    <row r="422" spans="1:42">
      <c r="A422"/>
      <c r="B422"/>
      <c r="C422"/>
      <c r="D422" s="31"/>
      <c r="E422" s="12"/>
      <c r="F422" s="12"/>
      <c r="G422" s="13"/>
      <c r="H422" s="31"/>
      <c r="I422" s="14"/>
      <c r="J422" s="14"/>
      <c r="K422" s="13"/>
      <c r="L422" s="53"/>
      <c r="M422" s="31"/>
      <c r="N422" s="14"/>
      <c r="O422" s="14"/>
      <c r="P422" s="49"/>
      <c r="Q422" s="53"/>
      <c r="R422" s="31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</row>
    <row r="423" spans="1:42">
      <c r="A423"/>
      <c r="B423"/>
      <c r="C423"/>
      <c r="D423" s="31"/>
      <c r="E423" s="12"/>
      <c r="F423" s="12"/>
      <c r="G423" s="13"/>
      <c r="H423" s="31"/>
      <c r="I423" s="14"/>
      <c r="J423" s="14"/>
      <c r="K423" s="13"/>
      <c r="L423" s="53"/>
      <c r="M423" s="31"/>
      <c r="N423" s="14"/>
      <c r="O423" s="14"/>
      <c r="P423" s="49"/>
      <c r="Q423" s="53"/>
      <c r="R423" s="31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</row>
    <row r="424" spans="1:42">
      <c r="A424"/>
      <c r="B424"/>
      <c r="C424"/>
      <c r="D424" s="31"/>
      <c r="E424" s="12"/>
      <c r="F424" s="12"/>
      <c r="G424" s="13"/>
      <c r="H424" s="31"/>
      <c r="I424" s="14"/>
      <c r="J424" s="14"/>
      <c r="K424" s="13"/>
      <c r="L424" s="53"/>
      <c r="M424" s="31"/>
      <c r="N424" s="14"/>
      <c r="O424" s="14"/>
      <c r="P424" s="49"/>
      <c r="Q424" s="53"/>
      <c r="R424" s="31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</row>
    <row r="425" spans="1:42">
      <c r="A425"/>
      <c r="B425"/>
      <c r="C425"/>
      <c r="D425" s="31"/>
      <c r="E425" s="12"/>
      <c r="F425" s="12"/>
      <c r="G425" s="13"/>
      <c r="H425" s="31"/>
      <c r="I425" s="14"/>
      <c r="J425" s="14"/>
      <c r="K425" s="13"/>
      <c r="L425" s="53"/>
      <c r="M425" s="31"/>
      <c r="N425" s="14"/>
      <c r="O425" s="14"/>
      <c r="P425" s="49"/>
      <c r="Q425" s="53"/>
      <c r="R425" s="31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</row>
    <row r="426" spans="1:42">
      <c r="A426"/>
      <c r="B426"/>
      <c r="C426"/>
      <c r="D426" s="31"/>
      <c r="E426" s="12"/>
      <c r="F426" s="12"/>
      <c r="G426" s="13"/>
      <c r="H426" s="31"/>
      <c r="I426" s="14"/>
      <c r="J426" s="14"/>
      <c r="K426" s="13"/>
      <c r="L426" s="53"/>
      <c r="M426" s="31"/>
      <c r="N426" s="14"/>
      <c r="O426" s="14"/>
      <c r="P426" s="49"/>
      <c r="Q426" s="53"/>
      <c r="R426" s="31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</row>
    <row r="427" spans="1:42">
      <c r="A427"/>
      <c r="B427"/>
      <c r="C427"/>
      <c r="D427" s="31"/>
      <c r="E427" s="12"/>
      <c r="F427" s="12"/>
      <c r="G427" s="13"/>
      <c r="H427" s="31"/>
      <c r="I427" s="14"/>
      <c r="J427" s="14"/>
      <c r="K427" s="13"/>
      <c r="L427" s="53"/>
      <c r="M427" s="31"/>
      <c r="N427" s="14"/>
      <c r="O427" s="14"/>
      <c r="P427" s="49"/>
      <c r="Q427" s="53"/>
      <c r="R427" s="31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</row>
    <row r="428" spans="1:42">
      <c r="A428"/>
      <c r="B428"/>
      <c r="C428"/>
      <c r="D428" s="31"/>
      <c r="E428" s="12"/>
      <c r="F428" s="12"/>
      <c r="G428" s="13"/>
      <c r="H428" s="31"/>
      <c r="I428" s="14"/>
      <c r="J428" s="14"/>
      <c r="K428" s="13"/>
      <c r="L428" s="53"/>
      <c r="M428" s="31"/>
      <c r="N428" s="14"/>
      <c r="O428" s="14"/>
      <c r="P428" s="49"/>
      <c r="Q428" s="53"/>
      <c r="R428" s="31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</row>
    <row r="429" spans="1:42">
      <c r="A429"/>
      <c r="B429"/>
      <c r="C429"/>
      <c r="D429" s="31"/>
      <c r="E429" s="12"/>
      <c r="F429" s="12"/>
      <c r="G429" s="13"/>
      <c r="H429" s="31"/>
      <c r="I429" s="14"/>
      <c r="J429" s="14"/>
      <c r="K429" s="13"/>
      <c r="L429" s="53"/>
      <c r="M429" s="31"/>
      <c r="N429" s="14"/>
      <c r="O429" s="14"/>
      <c r="P429" s="49"/>
      <c r="Q429" s="53"/>
      <c r="R429" s="31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</row>
    <row r="430" spans="1:42">
      <c r="A430"/>
      <c r="B430"/>
      <c r="C430"/>
      <c r="D430" s="31"/>
      <c r="E430" s="12"/>
      <c r="F430" s="12"/>
      <c r="G430" s="13"/>
      <c r="H430" s="31"/>
      <c r="I430" s="14"/>
      <c r="J430" s="14"/>
      <c r="K430" s="13"/>
      <c r="L430" s="53"/>
      <c r="M430" s="31"/>
      <c r="N430" s="14"/>
      <c r="O430" s="14"/>
      <c r="P430" s="49"/>
      <c r="Q430" s="53"/>
      <c r="R430" s="31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</row>
    <row r="431" spans="1:42">
      <c r="A431"/>
      <c r="B431"/>
      <c r="C431"/>
      <c r="D431" s="31"/>
      <c r="E431" s="12"/>
      <c r="F431" s="12"/>
      <c r="G431" s="13"/>
      <c r="H431" s="31"/>
      <c r="I431" s="14"/>
      <c r="J431" s="14"/>
      <c r="K431" s="13"/>
      <c r="L431" s="53"/>
      <c r="M431" s="31"/>
      <c r="N431" s="14"/>
      <c r="O431" s="14"/>
      <c r="P431" s="49"/>
      <c r="Q431" s="53"/>
      <c r="R431" s="31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</row>
    <row r="432" spans="1:42">
      <c r="A432"/>
      <c r="B432"/>
      <c r="C432"/>
      <c r="D432" s="31"/>
      <c r="E432" s="12"/>
      <c r="F432" s="12"/>
      <c r="G432" s="13"/>
      <c r="H432" s="31"/>
      <c r="I432" s="14"/>
      <c r="J432" s="14"/>
      <c r="K432" s="13"/>
      <c r="L432" s="53"/>
      <c r="M432" s="31"/>
      <c r="N432" s="14"/>
      <c r="O432" s="14"/>
      <c r="P432" s="49"/>
      <c r="Q432" s="53"/>
      <c r="R432" s="31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</row>
    <row r="433" spans="1:42">
      <c r="A433"/>
      <c r="B433"/>
      <c r="C433"/>
      <c r="D433" s="31"/>
      <c r="E433" s="12"/>
      <c r="F433" s="12"/>
      <c r="G433" s="13"/>
      <c r="H433" s="31"/>
      <c r="I433" s="14"/>
      <c r="J433" s="14"/>
      <c r="K433" s="13"/>
      <c r="L433" s="53"/>
      <c r="M433" s="31"/>
      <c r="N433" s="14"/>
      <c r="O433" s="14"/>
      <c r="P433" s="49"/>
      <c r="Q433" s="53"/>
      <c r="R433" s="31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</row>
    <row r="434" spans="1:42">
      <c r="A434"/>
      <c r="B434"/>
      <c r="C434"/>
      <c r="D434" s="31"/>
      <c r="E434" s="12"/>
      <c r="F434" s="12"/>
      <c r="G434" s="13"/>
      <c r="H434" s="31"/>
      <c r="I434" s="14"/>
      <c r="J434" s="14"/>
      <c r="K434" s="13"/>
      <c r="L434" s="53"/>
      <c r="M434" s="31"/>
      <c r="N434" s="14"/>
      <c r="O434" s="14"/>
      <c r="P434" s="49"/>
      <c r="Q434" s="53"/>
      <c r="R434" s="31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</row>
    <row r="435" spans="1:42">
      <c r="A435"/>
      <c r="B435"/>
      <c r="C435"/>
      <c r="D435" s="31"/>
      <c r="E435" s="12"/>
      <c r="F435" s="12"/>
      <c r="G435" s="13"/>
      <c r="H435" s="31"/>
      <c r="I435" s="14"/>
      <c r="J435" s="14"/>
      <c r="K435" s="13"/>
      <c r="L435" s="53"/>
      <c r="M435" s="31"/>
      <c r="N435" s="14"/>
      <c r="O435" s="14"/>
      <c r="P435" s="49"/>
      <c r="Q435" s="53"/>
      <c r="R435" s="31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</row>
    <row r="436" spans="1:42">
      <c r="A436"/>
      <c r="B436"/>
      <c r="C436"/>
      <c r="D436" s="31"/>
      <c r="E436" s="12"/>
      <c r="F436" s="12"/>
      <c r="G436" s="13"/>
      <c r="H436" s="31"/>
      <c r="I436" s="14"/>
      <c r="J436" s="14"/>
      <c r="K436" s="13"/>
      <c r="L436" s="53"/>
      <c r="M436" s="31"/>
      <c r="N436" s="14"/>
      <c r="O436" s="14"/>
      <c r="P436" s="49"/>
      <c r="Q436" s="53"/>
      <c r="R436" s="31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</row>
    <row r="437" spans="1:42">
      <c r="A437"/>
      <c r="B437"/>
      <c r="C437"/>
      <c r="D437" s="31"/>
      <c r="E437" s="12"/>
      <c r="F437" s="12"/>
      <c r="G437" s="13"/>
      <c r="H437" s="31"/>
      <c r="I437" s="14"/>
      <c r="J437" s="14"/>
      <c r="K437" s="13"/>
      <c r="L437" s="53"/>
      <c r="M437" s="31"/>
      <c r="N437" s="14"/>
      <c r="O437" s="14"/>
      <c r="P437" s="49"/>
      <c r="Q437" s="53"/>
      <c r="R437" s="31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</row>
    <row r="438" spans="1:42">
      <c r="A438"/>
      <c r="B438"/>
      <c r="C438"/>
      <c r="D438" s="31"/>
      <c r="E438" s="12"/>
      <c r="F438" s="12"/>
      <c r="G438" s="13"/>
      <c r="H438" s="31"/>
      <c r="I438" s="14"/>
      <c r="J438" s="14"/>
      <c r="K438" s="13"/>
      <c r="L438" s="53"/>
      <c r="M438" s="31"/>
      <c r="N438" s="14"/>
      <c r="O438" s="14"/>
      <c r="P438" s="49"/>
      <c r="Q438" s="53"/>
      <c r="R438" s="31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</row>
    <row r="439" spans="1:42">
      <c r="A439"/>
      <c r="B439"/>
      <c r="C439"/>
      <c r="D439" s="31"/>
      <c r="E439" s="12"/>
      <c r="F439" s="12"/>
      <c r="G439" s="13"/>
      <c r="H439" s="31"/>
      <c r="I439" s="14"/>
      <c r="J439" s="14"/>
      <c r="K439" s="13"/>
      <c r="L439" s="53"/>
      <c r="M439" s="31"/>
      <c r="N439" s="14"/>
      <c r="O439" s="14"/>
      <c r="P439" s="49"/>
      <c r="Q439" s="53"/>
      <c r="R439" s="31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</row>
    <row r="440" spans="1:42">
      <c r="A440"/>
      <c r="B440"/>
      <c r="C440"/>
      <c r="D440" s="31"/>
      <c r="E440" s="12"/>
      <c r="F440" s="12"/>
      <c r="G440" s="13"/>
      <c r="H440" s="31"/>
      <c r="I440" s="14"/>
      <c r="J440" s="14"/>
      <c r="K440" s="13"/>
      <c r="L440" s="53"/>
      <c r="M440" s="31"/>
      <c r="N440" s="14"/>
      <c r="O440" s="14"/>
      <c r="P440" s="49"/>
      <c r="Q440" s="53"/>
      <c r="R440" s="31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</row>
    <row r="441" spans="1:42">
      <c r="A441"/>
      <c r="B441"/>
      <c r="C441"/>
      <c r="D441" s="31"/>
      <c r="E441" s="12"/>
      <c r="F441" s="12"/>
      <c r="G441" s="13"/>
      <c r="H441" s="31"/>
      <c r="I441" s="14"/>
      <c r="J441" s="14"/>
      <c r="K441" s="13"/>
      <c r="L441" s="53"/>
      <c r="M441" s="31"/>
      <c r="N441" s="14"/>
      <c r="O441" s="14"/>
      <c r="P441" s="49"/>
      <c r="Q441" s="53"/>
      <c r="R441" s="31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</row>
    <row r="442" spans="1:42">
      <c r="A442"/>
      <c r="B442"/>
      <c r="C442"/>
      <c r="D442" s="31"/>
      <c r="E442" s="12"/>
      <c r="F442" s="12"/>
      <c r="G442" s="13"/>
      <c r="H442" s="31"/>
      <c r="I442" s="14"/>
      <c r="J442" s="14"/>
      <c r="K442" s="13"/>
      <c r="L442" s="53"/>
      <c r="M442" s="31"/>
      <c r="N442" s="14"/>
      <c r="O442" s="14"/>
      <c r="P442" s="49"/>
      <c r="Q442" s="53"/>
      <c r="R442" s="31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</row>
    <row r="443" spans="1:42">
      <c r="A443"/>
      <c r="B443"/>
      <c r="C443"/>
      <c r="D443" s="31"/>
      <c r="E443" s="12"/>
      <c r="F443" s="12"/>
      <c r="G443" s="13"/>
      <c r="H443" s="31"/>
      <c r="I443" s="14"/>
      <c r="J443" s="14"/>
      <c r="K443" s="13"/>
      <c r="L443" s="53"/>
      <c r="M443" s="31"/>
      <c r="N443" s="14"/>
      <c r="O443" s="14"/>
      <c r="P443" s="49"/>
      <c r="Q443" s="53"/>
      <c r="R443" s="31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</row>
    <row r="444" spans="1:42">
      <c r="A444"/>
      <c r="B444"/>
      <c r="C444"/>
      <c r="D444" s="31"/>
      <c r="E444" s="12"/>
      <c r="F444" s="12"/>
      <c r="G444" s="13"/>
      <c r="H444" s="31"/>
      <c r="I444" s="14"/>
      <c r="J444" s="14"/>
      <c r="K444" s="13"/>
      <c r="L444" s="53"/>
      <c r="M444" s="31"/>
      <c r="N444" s="14"/>
      <c r="O444" s="14"/>
      <c r="P444" s="49"/>
      <c r="Q444" s="53"/>
      <c r="R444" s="31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</row>
    <row r="445" spans="1:42">
      <c r="A445"/>
      <c r="B445"/>
      <c r="C445"/>
      <c r="D445" s="31"/>
      <c r="E445" s="12"/>
      <c r="F445" s="12"/>
      <c r="G445" s="13"/>
      <c r="H445" s="31"/>
      <c r="I445" s="14"/>
      <c r="J445" s="14"/>
      <c r="K445" s="13"/>
      <c r="L445" s="53"/>
      <c r="M445" s="31"/>
      <c r="N445" s="14"/>
      <c r="O445" s="14"/>
      <c r="P445" s="49"/>
      <c r="Q445" s="53"/>
      <c r="R445" s="31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</row>
    <row r="446" spans="1:42">
      <c r="A446"/>
      <c r="B446"/>
      <c r="C446"/>
      <c r="D446" s="31"/>
      <c r="E446" s="12"/>
      <c r="F446" s="12"/>
      <c r="G446" s="13"/>
      <c r="H446" s="31"/>
      <c r="I446" s="14"/>
      <c r="J446" s="14"/>
      <c r="K446" s="13"/>
      <c r="L446" s="53"/>
      <c r="M446" s="31"/>
      <c r="N446" s="14"/>
      <c r="O446" s="14"/>
      <c r="P446" s="49"/>
      <c r="Q446" s="53"/>
      <c r="R446" s="31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</row>
    <row r="447" spans="1:42">
      <c r="A447"/>
      <c r="B447"/>
      <c r="C447"/>
      <c r="D447" s="31"/>
      <c r="E447" s="12"/>
      <c r="F447" s="12"/>
      <c r="G447" s="13"/>
      <c r="H447" s="31"/>
      <c r="I447" s="14"/>
      <c r="J447" s="14"/>
      <c r="K447" s="13"/>
      <c r="L447" s="53"/>
      <c r="M447" s="31"/>
      <c r="N447" s="14"/>
      <c r="O447" s="14"/>
      <c r="P447" s="49"/>
      <c r="Q447" s="53"/>
      <c r="R447" s="31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</row>
    <row r="448" spans="1:42">
      <c r="A448"/>
      <c r="B448"/>
      <c r="C448"/>
      <c r="D448" s="31"/>
      <c r="E448" s="12"/>
      <c r="F448" s="12"/>
      <c r="G448" s="13"/>
      <c r="H448" s="31"/>
      <c r="I448" s="14"/>
      <c r="J448" s="14"/>
      <c r="K448" s="13"/>
      <c r="L448" s="53"/>
      <c r="M448" s="31"/>
      <c r="N448" s="14"/>
      <c r="O448" s="14"/>
      <c r="P448" s="49"/>
      <c r="Q448" s="53"/>
      <c r="R448" s="31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</row>
    <row r="449" spans="1:42">
      <c r="A449"/>
      <c r="B449"/>
      <c r="C449"/>
      <c r="D449" s="31"/>
      <c r="E449" s="12"/>
      <c r="F449" s="12"/>
      <c r="G449" s="13"/>
      <c r="H449" s="31"/>
      <c r="I449" s="14"/>
      <c r="J449" s="14"/>
      <c r="K449" s="13"/>
      <c r="L449" s="53"/>
      <c r="M449" s="31"/>
      <c r="N449" s="14"/>
      <c r="O449" s="14"/>
      <c r="P449" s="49"/>
      <c r="Q449" s="53"/>
      <c r="R449" s="31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</row>
    <row r="450" spans="1:42">
      <c r="A450"/>
      <c r="B450"/>
      <c r="C450"/>
      <c r="D450" s="31"/>
      <c r="E450" s="12"/>
      <c r="F450" s="12"/>
      <c r="G450" s="13"/>
      <c r="H450" s="31"/>
      <c r="I450" s="14"/>
      <c r="J450" s="14"/>
      <c r="K450" s="13"/>
      <c r="L450" s="53"/>
      <c r="M450" s="31"/>
      <c r="N450" s="14"/>
      <c r="O450" s="14"/>
      <c r="P450" s="49"/>
      <c r="Q450" s="53"/>
      <c r="R450" s="31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</row>
    <row r="451" spans="1:42">
      <c r="A451"/>
      <c r="B451"/>
      <c r="C451"/>
      <c r="D451" s="31"/>
      <c r="E451" s="12"/>
      <c r="F451" s="12"/>
      <c r="G451" s="13"/>
      <c r="H451" s="31"/>
      <c r="I451" s="14"/>
      <c r="J451" s="14"/>
      <c r="K451" s="13"/>
      <c r="L451" s="53"/>
      <c r="M451" s="31"/>
      <c r="N451" s="14"/>
      <c r="O451" s="14"/>
      <c r="P451" s="49"/>
      <c r="Q451" s="53"/>
      <c r="R451" s="31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</row>
    <row r="452" spans="1:42">
      <c r="A452"/>
      <c r="B452"/>
      <c r="C452"/>
      <c r="D452" s="31"/>
      <c r="E452" s="12"/>
      <c r="F452" s="12"/>
      <c r="G452" s="13"/>
      <c r="H452" s="31"/>
      <c r="I452" s="14"/>
      <c r="J452" s="14"/>
      <c r="K452" s="13"/>
      <c r="L452" s="53"/>
      <c r="M452" s="31"/>
      <c r="N452" s="14"/>
      <c r="O452" s="14"/>
      <c r="P452" s="49"/>
      <c r="Q452" s="53"/>
      <c r="R452" s="31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</row>
    <row r="453" spans="1:42">
      <c r="A453"/>
      <c r="B453"/>
      <c r="C453"/>
      <c r="D453" s="31"/>
      <c r="E453" s="12"/>
      <c r="F453" s="12"/>
      <c r="G453" s="13"/>
      <c r="H453" s="31"/>
      <c r="I453" s="14"/>
      <c r="J453" s="14"/>
      <c r="K453" s="13"/>
      <c r="L453" s="53"/>
      <c r="M453" s="31"/>
      <c r="N453" s="14"/>
      <c r="O453" s="14"/>
      <c r="P453" s="49"/>
      <c r="Q453" s="53"/>
      <c r="R453" s="31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</row>
    <row r="454" spans="1:42">
      <c r="A454"/>
      <c r="B454"/>
      <c r="C454"/>
      <c r="D454" s="31"/>
      <c r="E454" s="12"/>
      <c r="F454" s="12"/>
      <c r="G454" s="13"/>
      <c r="H454" s="31"/>
      <c r="I454" s="14"/>
      <c r="J454" s="14"/>
      <c r="K454" s="13"/>
      <c r="L454" s="53"/>
      <c r="M454" s="31"/>
      <c r="N454" s="14"/>
      <c r="O454" s="14"/>
      <c r="P454" s="49"/>
      <c r="Q454" s="53"/>
      <c r="R454" s="31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</row>
    <row r="455" spans="1:42">
      <c r="A455"/>
      <c r="B455"/>
      <c r="C455"/>
      <c r="D455" s="31"/>
      <c r="E455" s="12"/>
      <c r="F455" s="12"/>
      <c r="G455" s="13"/>
      <c r="H455" s="31"/>
      <c r="I455" s="14"/>
      <c r="J455" s="14"/>
      <c r="K455" s="13"/>
      <c r="L455" s="53"/>
      <c r="M455" s="31"/>
      <c r="N455" s="14"/>
      <c r="O455" s="14"/>
      <c r="P455" s="49"/>
      <c r="Q455" s="53"/>
      <c r="R455" s="31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</row>
    <row r="456" spans="1:42">
      <c r="A456"/>
      <c r="B456"/>
      <c r="C456"/>
      <c r="D456" s="31"/>
      <c r="E456" s="12"/>
      <c r="F456" s="12"/>
      <c r="G456" s="13"/>
      <c r="H456" s="31"/>
      <c r="I456" s="14"/>
      <c r="J456" s="14"/>
      <c r="K456" s="13"/>
      <c r="L456" s="53"/>
      <c r="M456" s="31"/>
      <c r="N456" s="14"/>
      <c r="O456" s="14"/>
      <c r="P456" s="49"/>
      <c r="Q456" s="53"/>
      <c r="R456" s="31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</row>
    <row r="457" spans="1:42">
      <c r="A457"/>
      <c r="B457"/>
      <c r="C457"/>
      <c r="D457" s="31"/>
      <c r="E457" s="12"/>
      <c r="F457" s="12"/>
      <c r="G457" s="13"/>
      <c r="H457" s="31"/>
      <c r="I457" s="14"/>
      <c r="J457" s="14"/>
      <c r="K457" s="13"/>
      <c r="L457" s="53"/>
      <c r="M457" s="31"/>
      <c r="N457" s="14"/>
      <c r="O457" s="14"/>
      <c r="P457" s="49"/>
      <c r="Q457" s="53"/>
      <c r="R457" s="31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</row>
    <row r="458" spans="1:42">
      <c r="A458"/>
      <c r="B458"/>
      <c r="C458"/>
      <c r="D458" s="31"/>
      <c r="E458" s="12"/>
      <c r="F458" s="12"/>
      <c r="G458" s="13"/>
      <c r="H458" s="31"/>
      <c r="I458" s="14"/>
      <c r="J458" s="14"/>
      <c r="K458" s="13"/>
      <c r="L458" s="53"/>
      <c r="M458" s="31"/>
      <c r="N458" s="14"/>
      <c r="O458" s="14"/>
      <c r="P458" s="49"/>
      <c r="Q458" s="53"/>
      <c r="R458" s="31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</row>
    <row r="459" spans="1:42">
      <c r="A459"/>
      <c r="B459"/>
      <c r="C459"/>
      <c r="D459" s="31"/>
      <c r="E459" s="12"/>
      <c r="F459" s="12"/>
      <c r="G459" s="13"/>
      <c r="H459" s="31"/>
      <c r="I459" s="14"/>
      <c r="J459" s="14"/>
      <c r="K459" s="13"/>
      <c r="L459" s="53"/>
      <c r="M459" s="31"/>
      <c r="N459" s="14"/>
      <c r="O459" s="14"/>
      <c r="P459" s="49"/>
      <c r="Q459" s="53"/>
      <c r="R459" s="31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</row>
    <row r="460" spans="1:42">
      <c r="A460"/>
      <c r="B460"/>
      <c r="C460"/>
      <c r="D460" s="31"/>
      <c r="E460" s="12"/>
      <c r="F460" s="12"/>
      <c r="G460" s="13"/>
      <c r="H460" s="31"/>
      <c r="I460" s="14"/>
      <c r="J460" s="14"/>
      <c r="K460" s="13"/>
      <c r="L460" s="53"/>
      <c r="M460" s="31"/>
      <c r="N460" s="14"/>
      <c r="O460" s="14"/>
      <c r="P460" s="49"/>
      <c r="Q460" s="53"/>
      <c r="R460" s="31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</row>
    <row r="461" spans="1:42">
      <c r="A461"/>
      <c r="B461"/>
      <c r="C461"/>
      <c r="D461" s="31"/>
      <c r="E461" s="12"/>
      <c r="F461" s="12"/>
      <c r="G461" s="13"/>
      <c r="H461" s="31"/>
      <c r="I461" s="14"/>
      <c r="J461" s="14"/>
      <c r="K461" s="13"/>
      <c r="L461" s="53"/>
      <c r="M461" s="31"/>
      <c r="N461" s="14"/>
      <c r="O461" s="14"/>
      <c r="P461" s="49"/>
      <c r="Q461" s="53"/>
      <c r="R461" s="31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</row>
    <row r="462" spans="1:42">
      <c r="A462"/>
      <c r="B462"/>
      <c r="C462"/>
      <c r="D462" s="31"/>
      <c r="E462" s="12"/>
      <c r="F462" s="12"/>
      <c r="G462" s="13"/>
      <c r="H462" s="31"/>
      <c r="I462" s="14"/>
      <c r="J462" s="14"/>
      <c r="K462" s="13"/>
      <c r="L462" s="53"/>
      <c r="M462" s="31"/>
      <c r="N462" s="14"/>
      <c r="O462" s="14"/>
      <c r="P462" s="49"/>
      <c r="Q462" s="53"/>
      <c r="R462" s="31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</row>
    <row r="463" spans="1:42">
      <c r="A463"/>
      <c r="B463"/>
      <c r="C463"/>
      <c r="D463" s="31"/>
      <c r="E463" s="12"/>
      <c r="F463" s="12"/>
      <c r="G463" s="13"/>
      <c r="H463" s="31"/>
      <c r="I463" s="14"/>
      <c r="J463" s="14"/>
      <c r="K463" s="13"/>
      <c r="L463" s="53"/>
      <c r="M463" s="31"/>
      <c r="N463" s="14"/>
      <c r="O463" s="14"/>
      <c r="P463" s="49"/>
      <c r="Q463" s="53"/>
      <c r="R463" s="31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</row>
    <row r="464" spans="1:42">
      <c r="A464"/>
      <c r="B464"/>
      <c r="C464"/>
      <c r="D464" s="31"/>
      <c r="E464" s="12"/>
      <c r="F464" s="12"/>
      <c r="G464" s="13"/>
      <c r="H464" s="31"/>
      <c r="I464" s="14"/>
      <c r="J464" s="14"/>
      <c r="K464" s="13"/>
      <c r="L464" s="53"/>
      <c r="M464" s="31"/>
      <c r="N464" s="14"/>
      <c r="O464" s="14"/>
      <c r="P464" s="49"/>
      <c r="Q464" s="53"/>
      <c r="R464" s="31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</row>
    <row r="465" spans="1:42">
      <c r="A465"/>
      <c r="B465"/>
      <c r="C465"/>
      <c r="D465" s="31"/>
      <c r="E465" s="12"/>
      <c r="F465" s="12"/>
      <c r="G465" s="13"/>
      <c r="H465" s="31"/>
      <c r="I465" s="14"/>
      <c r="J465" s="14"/>
      <c r="K465" s="13"/>
      <c r="L465" s="53"/>
      <c r="M465" s="31"/>
      <c r="N465" s="14"/>
      <c r="O465" s="14"/>
      <c r="P465" s="49"/>
      <c r="Q465" s="53"/>
      <c r="R465" s="31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</row>
    <row r="466" spans="1:42">
      <c r="A466"/>
      <c r="B466"/>
      <c r="C466"/>
      <c r="D466" s="31"/>
      <c r="E466" s="12"/>
      <c r="F466" s="12"/>
      <c r="G466" s="13"/>
      <c r="H466" s="31"/>
      <c r="I466" s="14"/>
      <c r="J466" s="14"/>
      <c r="K466" s="13"/>
      <c r="L466" s="53"/>
      <c r="M466" s="31"/>
      <c r="N466" s="14"/>
      <c r="O466" s="14"/>
      <c r="P466" s="49"/>
      <c r="Q466" s="53"/>
      <c r="R466" s="31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</row>
    <row r="467" spans="1:42">
      <c r="A467"/>
      <c r="B467"/>
      <c r="C467"/>
      <c r="D467" s="31"/>
      <c r="E467" s="12"/>
      <c r="F467" s="12"/>
      <c r="G467" s="13"/>
      <c r="H467" s="31"/>
      <c r="I467" s="14"/>
      <c r="J467" s="14"/>
      <c r="K467" s="13"/>
      <c r="L467" s="53"/>
      <c r="M467" s="31"/>
      <c r="N467" s="14"/>
      <c r="O467" s="14"/>
      <c r="P467" s="49"/>
      <c r="Q467" s="53"/>
      <c r="R467" s="31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</row>
    <row r="468" spans="1:42">
      <c r="A468"/>
      <c r="B468"/>
      <c r="C468"/>
      <c r="D468" s="31"/>
      <c r="E468" s="12"/>
      <c r="F468" s="12"/>
      <c r="G468" s="13"/>
      <c r="H468" s="31"/>
      <c r="I468" s="14"/>
      <c r="J468" s="14"/>
      <c r="K468" s="13"/>
      <c r="L468" s="53"/>
      <c r="M468" s="31"/>
      <c r="N468" s="14"/>
      <c r="O468" s="14"/>
      <c r="P468" s="49"/>
      <c r="Q468" s="53"/>
      <c r="R468" s="31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</row>
    <row r="469" spans="1:42">
      <c r="A469"/>
      <c r="B469"/>
      <c r="C469"/>
      <c r="D469" s="31"/>
      <c r="E469" s="12"/>
      <c r="F469" s="12"/>
      <c r="G469" s="13"/>
      <c r="H469" s="31"/>
      <c r="I469" s="14"/>
      <c r="J469" s="14"/>
      <c r="K469" s="13"/>
      <c r="L469" s="53"/>
      <c r="M469" s="31"/>
      <c r="N469" s="14"/>
      <c r="O469" s="14"/>
      <c r="P469" s="49"/>
      <c r="Q469" s="53"/>
      <c r="R469" s="31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</row>
    <row r="470" spans="1:42">
      <c r="A470"/>
      <c r="B470"/>
      <c r="C470"/>
      <c r="D470" s="31"/>
      <c r="E470" s="12"/>
      <c r="F470" s="12"/>
      <c r="G470" s="13"/>
      <c r="H470" s="31"/>
      <c r="I470" s="14"/>
      <c r="J470" s="14"/>
      <c r="K470" s="13"/>
      <c r="L470" s="53"/>
      <c r="M470" s="31"/>
      <c r="N470" s="14"/>
      <c r="O470" s="14"/>
      <c r="P470" s="49"/>
      <c r="Q470" s="53"/>
      <c r="R470" s="31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</row>
    <row r="471" spans="1:42">
      <c r="A471"/>
      <c r="B471"/>
      <c r="C471"/>
      <c r="D471" s="31"/>
      <c r="E471" s="12"/>
      <c r="F471" s="12"/>
      <c r="G471" s="13"/>
      <c r="H471" s="31"/>
      <c r="I471" s="14"/>
      <c r="J471" s="14"/>
      <c r="K471" s="13"/>
      <c r="L471" s="53"/>
      <c r="M471" s="31"/>
      <c r="N471" s="14"/>
      <c r="O471" s="14"/>
      <c r="P471" s="49"/>
      <c r="Q471" s="53"/>
      <c r="R471" s="31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</row>
    <row r="472" spans="1:42">
      <c r="A472"/>
      <c r="B472"/>
      <c r="C472"/>
      <c r="D472" s="31"/>
      <c r="E472" s="12"/>
      <c r="F472" s="12"/>
      <c r="G472" s="13"/>
      <c r="H472" s="31"/>
      <c r="I472" s="14"/>
      <c r="J472" s="14"/>
      <c r="K472" s="13"/>
      <c r="L472" s="53"/>
      <c r="M472" s="31"/>
      <c r="N472" s="14"/>
      <c r="O472" s="14"/>
      <c r="P472" s="49"/>
      <c r="Q472" s="53"/>
      <c r="R472" s="31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</row>
    <row r="473" spans="1:42">
      <c r="A473"/>
      <c r="B473"/>
      <c r="C473"/>
      <c r="D473" s="31"/>
      <c r="E473" s="12"/>
      <c r="F473" s="12"/>
      <c r="G473" s="13"/>
      <c r="H473" s="31"/>
      <c r="I473" s="14"/>
      <c r="J473" s="14"/>
      <c r="K473" s="13"/>
      <c r="L473" s="53"/>
      <c r="M473" s="31"/>
      <c r="N473" s="14"/>
      <c r="O473" s="14"/>
      <c r="P473" s="49"/>
      <c r="Q473" s="53"/>
      <c r="R473" s="31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</row>
    <row r="474" spans="1:42">
      <c r="A474"/>
      <c r="B474"/>
      <c r="C474"/>
      <c r="D474" s="31"/>
      <c r="E474" s="12"/>
      <c r="F474" s="12"/>
      <c r="G474" s="13"/>
      <c r="H474" s="31"/>
      <c r="I474" s="14"/>
      <c r="J474" s="14"/>
      <c r="K474" s="13"/>
      <c r="L474" s="53"/>
      <c r="M474" s="31"/>
      <c r="N474" s="14"/>
      <c r="O474" s="14"/>
      <c r="P474" s="49"/>
      <c r="Q474" s="53"/>
      <c r="R474" s="31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</row>
    <row r="475" spans="1:42">
      <c r="A475"/>
      <c r="B475"/>
      <c r="C475"/>
      <c r="D475" s="31"/>
      <c r="E475" s="12"/>
      <c r="F475" s="12"/>
      <c r="G475" s="13"/>
      <c r="H475" s="31"/>
      <c r="I475" s="14"/>
      <c r="J475" s="14"/>
      <c r="K475" s="13"/>
      <c r="L475" s="53"/>
      <c r="M475" s="31"/>
      <c r="N475" s="14"/>
      <c r="O475" s="14"/>
      <c r="P475" s="49"/>
      <c r="Q475" s="53"/>
      <c r="R475" s="31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</row>
    <row r="476" spans="1:42">
      <c r="A476"/>
      <c r="B476"/>
      <c r="C476"/>
      <c r="D476" s="31"/>
      <c r="E476" s="12"/>
      <c r="F476" s="12"/>
      <c r="G476" s="13"/>
      <c r="H476" s="31"/>
      <c r="I476" s="14"/>
      <c r="J476" s="14"/>
      <c r="K476" s="13"/>
      <c r="L476" s="53"/>
      <c r="M476" s="31"/>
      <c r="N476" s="14"/>
      <c r="O476" s="14"/>
      <c r="P476" s="49"/>
      <c r="Q476" s="53"/>
      <c r="R476" s="31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</row>
    <row r="477" spans="1:42">
      <c r="A477"/>
      <c r="B477"/>
      <c r="C477"/>
      <c r="D477" s="31"/>
      <c r="E477" s="12"/>
      <c r="F477" s="12"/>
      <c r="G477" s="13"/>
      <c r="H477" s="31"/>
      <c r="I477" s="14"/>
      <c r="J477" s="14"/>
      <c r="K477" s="13"/>
      <c r="L477" s="53"/>
      <c r="M477" s="31"/>
      <c r="N477" s="14"/>
      <c r="O477" s="14"/>
      <c r="P477" s="49"/>
      <c r="Q477" s="53"/>
      <c r="R477" s="31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</row>
    <row r="478" spans="1:42">
      <c r="A478"/>
      <c r="B478"/>
      <c r="C478"/>
      <c r="D478" s="31"/>
      <c r="E478" s="12"/>
      <c r="F478" s="12"/>
      <c r="G478" s="13"/>
      <c r="H478" s="31"/>
      <c r="I478" s="14"/>
      <c r="J478" s="14"/>
      <c r="K478" s="13"/>
      <c r="L478" s="53"/>
      <c r="M478" s="31"/>
      <c r="N478" s="14"/>
      <c r="O478" s="14"/>
      <c r="P478" s="49"/>
      <c r="Q478" s="53"/>
      <c r="R478" s="31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</row>
    <row r="479" spans="1:42">
      <c r="A479"/>
      <c r="B479"/>
      <c r="C479"/>
      <c r="D479" s="31"/>
      <c r="E479" s="12"/>
      <c r="F479" s="12"/>
      <c r="G479" s="13"/>
      <c r="H479" s="31"/>
      <c r="I479" s="14"/>
      <c r="J479" s="14"/>
      <c r="K479" s="13"/>
      <c r="L479" s="53"/>
      <c r="M479" s="31"/>
      <c r="N479" s="14"/>
      <c r="O479" s="14"/>
      <c r="P479" s="49"/>
      <c r="Q479" s="53"/>
      <c r="R479" s="31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</row>
    <row r="480" spans="1:42">
      <c r="A480"/>
      <c r="B480"/>
      <c r="C480"/>
      <c r="D480" s="31"/>
      <c r="E480" s="12"/>
      <c r="F480" s="12"/>
      <c r="G480" s="13"/>
      <c r="H480" s="31"/>
      <c r="I480" s="14"/>
      <c r="J480" s="14"/>
      <c r="K480" s="13"/>
      <c r="L480" s="53"/>
      <c r="M480" s="31"/>
      <c r="N480" s="14"/>
      <c r="O480" s="14"/>
      <c r="P480" s="49"/>
      <c r="Q480" s="53"/>
      <c r="R480" s="31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</row>
    <row r="481" spans="1:42">
      <c r="A481"/>
      <c r="B481"/>
      <c r="C481"/>
      <c r="D481" s="31"/>
      <c r="E481" s="12"/>
      <c r="F481" s="12"/>
      <c r="G481" s="13"/>
      <c r="H481" s="31"/>
      <c r="I481" s="14"/>
      <c r="J481" s="14"/>
      <c r="K481" s="13"/>
      <c r="L481" s="53"/>
      <c r="M481" s="31"/>
      <c r="N481" s="14"/>
      <c r="O481" s="14"/>
      <c r="P481" s="49"/>
      <c r="Q481" s="53"/>
      <c r="R481" s="31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</row>
    <row r="482" spans="1:42">
      <c r="A482"/>
      <c r="B482"/>
      <c r="C482"/>
      <c r="D482" s="31"/>
      <c r="E482" s="12"/>
      <c r="F482" s="12"/>
      <c r="G482" s="13"/>
      <c r="H482" s="31"/>
      <c r="I482" s="14"/>
      <c r="J482" s="14"/>
      <c r="K482" s="13"/>
      <c r="L482" s="53"/>
      <c r="M482" s="31"/>
      <c r="N482" s="14"/>
      <c r="O482" s="14"/>
      <c r="P482" s="49"/>
      <c r="Q482" s="53"/>
      <c r="R482" s="31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</row>
    <row r="483" spans="1:42">
      <c r="A483"/>
      <c r="B483"/>
      <c r="C483"/>
      <c r="D483" s="31"/>
      <c r="E483" s="12"/>
      <c r="F483" s="12"/>
      <c r="G483" s="13"/>
      <c r="H483" s="31"/>
      <c r="I483" s="14"/>
      <c r="J483" s="14"/>
      <c r="K483" s="13"/>
      <c r="L483" s="53"/>
      <c r="M483" s="31"/>
      <c r="N483" s="14"/>
      <c r="O483" s="14"/>
      <c r="P483" s="49"/>
      <c r="Q483" s="53"/>
      <c r="R483" s="31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</row>
    <row r="484" spans="1:42">
      <c r="A484"/>
      <c r="B484"/>
      <c r="C484"/>
      <c r="D484" s="31"/>
      <c r="E484" s="12"/>
      <c r="F484" s="12"/>
      <c r="G484" s="13"/>
      <c r="H484" s="31"/>
      <c r="I484" s="14"/>
      <c r="J484" s="14"/>
      <c r="K484" s="13"/>
      <c r="L484" s="53"/>
      <c r="M484" s="31"/>
      <c r="N484" s="14"/>
      <c r="O484" s="14"/>
      <c r="P484" s="49"/>
      <c r="Q484" s="53"/>
      <c r="R484" s="31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</row>
    <row r="485" spans="1:42">
      <c r="A485"/>
      <c r="B485"/>
      <c r="C485"/>
      <c r="D485" s="31"/>
      <c r="E485" s="12"/>
      <c r="F485" s="12"/>
      <c r="G485" s="13"/>
      <c r="H485" s="31"/>
      <c r="I485" s="14"/>
      <c r="J485" s="14"/>
      <c r="K485" s="13"/>
      <c r="L485" s="53"/>
      <c r="M485" s="31"/>
      <c r="N485" s="14"/>
      <c r="O485" s="14"/>
      <c r="P485" s="49"/>
      <c r="Q485" s="53"/>
      <c r="R485" s="31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</row>
    <row r="486" spans="1:42">
      <c r="A486"/>
      <c r="B486"/>
      <c r="C486"/>
      <c r="D486" s="31"/>
      <c r="E486" s="12"/>
      <c r="F486" s="12"/>
      <c r="G486" s="13"/>
      <c r="H486" s="31"/>
      <c r="I486" s="14"/>
      <c r="J486" s="14"/>
      <c r="K486" s="13"/>
      <c r="L486" s="53"/>
      <c r="M486" s="31"/>
      <c r="N486" s="14"/>
      <c r="O486" s="14"/>
      <c r="P486" s="49"/>
      <c r="Q486" s="53"/>
      <c r="R486" s="31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</row>
    <row r="487" spans="1:42">
      <c r="A487"/>
      <c r="B487"/>
      <c r="C487"/>
      <c r="D487" s="31"/>
      <c r="E487" s="12"/>
      <c r="F487" s="12"/>
      <c r="G487" s="13"/>
      <c r="H487" s="31"/>
      <c r="I487" s="14"/>
      <c r="J487" s="14"/>
      <c r="K487" s="13"/>
      <c r="L487" s="53"/>
      <c r="M487" s="31"/>
      <c r="N487" s="14"/>
      <c r="O487" s="14"/>
      <c r="P487" s="49"/>
      <c r="Q487" s="53"/>
      <c r="R487" s="31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</row>
    <row r="488" spans="1:42">
      <c r="A488"/>
      <c r="B488"/>
      <c r="C488"/>
      <c r="D488" s="31"/>
      <c r="E488" s="12"/>
      <c r="F488" s="12"/>
      <c r="G488" s="13"/>
      <c r="H488" s="31"/>
      <c r="I488" s="14"/>
      <c r="J488" s="14"/>
      <c r="K488" s="13"/>
      <c r="L488" s="53"/>
      <c r="M488" s="31"/>
      <c r="N488" s="14"/>
      <c r="O488" s="14"/>
      <c r="P488" s="49"/>
      <c r="Q488" s="53"/>
      <c r="R488" s="31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</row>
    <row r="489" spans="1:42">
      <c r="A489"/>
      <c r="B489"/>
      <c r="C489"/>
      <c r="D489" s="31"/>
      <c r="E489" s="12"/>
      <c r="F489" s="12"/>
      <c r="G489" s="13"/>
      <c r="H489" s="31"/>
      <c r="I489" s="14"/>
      <c r="J489" s="14"/>
      <c r="K489" s="13"/>
      <c r="L489" s="53"/>
      <c r="M489" s="31"/>
      <c r="N489" s="14"/>
      <c r="O489" s="14"/>
      <c r="P489" s="49"/>
      <c r="Q489" s="53"/>
      <c r="R489" s="31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</row>
    <row r="490" spans="1:42">
      <c r="A490"/>
      <c r="B490"/>
      <c r="C490"/>
      <c r="D490" s="31"/>
      <c r="E490" s="12"/>
      <c r="F490" s="12"/>
      <c r="G490" s="13"/>
      <c r="H490" s="31"/>
      <c r="I490" s="14"/>
      <c r="J490" s="14"/>
      <c r="K490" s="13"/>
      <c r="L490" s="53"/>
      <c r="M490" s="31"/>
      <c r="N490" s="14"/>
      <c r="O490" s="14"/>
      <c r="P490" s="49"/>
      <c r="Q490" s="53"/>
      <c r="R490" s="31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</row>
    <row r="491" spans="1:42">
      <c r="A491"/>
      <c r="B491"/>
      <c r="C491"/>
      <c r="D491" s="31"/>
      <c r="E491" s="12"/>
      <c r="F491" s="12"/>
      <c r="G491" s="13"/>
      <c r="H491" s="31"/>
      <c r="I491" s="14"/>
      <c r="J491" s="14"/>
      <c r="K491" s="13"/>
      <c r="L491" s="53"/>
      <c r="M491" s="31"/>
      <c r="N491" s="14"/>
      <c r="O491" s="14"/>
      <c r="P491" s="49"/>
      <c r="Q491" s="53"/>
      <c r="R491" s="31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</row>
    <row r="492" spans="1:42">
      <c r="A492"/>
      <c r="B492"/>
      <c r="C492"/>
      <c r="D492" s="31"/>
      <c r="E492" s="12"/>
      <c r="F492" s="12"/>
      <c r="G492" s="13"/>
      <c r="H492" s="31"/>
      <c r="I492" s="14"/>
      <c r="J492" s="14"/>
      <c r="K492" s="13"/>
      <c r="L492" s="53"/>
      <c r="M492" s="31"/>
      <c r="N492" s="14"/>
      <c r="O492" s="14"/>
      <c r="P492" s="49"/>
      <c r="Q492" s="53"/>
      <c r="R492" s="31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</row>
    <row r="493" spans="1:42">
      <c r="A493"/>
      <c r="B493"/>
      <c r="C493"/>
      <c r="D493" s="31"/>
      <c r="E493" s="12"/>
      <c r="F493" s="12"/>
      <c r="G493" s="13"/>
      <c r="H493" s="31"/>
      <c r="I493" s="14"/>
      <c r="J493" s="14"/>
      <c r="K493" s="13"/>
      <c r="L493" s="53"/>
      <c r="M493" s="31"/>
      <c r="N493" s="14"/>
      <c r="O493" s="14"/>
      <c r="P493" s="49"/>
      <c r="Q493" s="53"/>
      <c r="R493" s="31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</row>
    <row r="494" spans="1:42">
      <c r="A494"/>
      <c r="B494"/>
      <c r="C494"/>
      <c r="D494" s="31"/>
      <c r="E494" s="12"/>
      <c r="F494" s="12"/>
      <c r="G494" s="13"/>
      <c r="H494" s="31"/>
      <c r="I494" s="14"/>
      <c r="J494" s="14"/>
      <c r="K494" s="13"/>
      <c r="L494" s="53"/>
      <c r="M494" s="31"/>
      <c r="N494" s="14"/>
      <c r="O494" s="14"/>
      <c r="P494" s="49"/>
      <c r="Q494" s="53"/>
      <c r="R494" s="31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</row>
    <row r="495" spans="1:42">
      <c r="A495"/>
      <c r="B495"/>
      <c r="C495"/>
      <c r="D495" s="31"/>
      <c r="E495" s="12"/>
      <c r="F495" s="12"/>
      <c r="G495" s="13"/>
      <c r="H495" s="31"/>
      <c r="I495" s="14"/>
      <c r="J495" s="14"/>
      <c r="K495" s="13"/>
      <c r="L495" s="53"/>
      <c r="M495" s="31"/>
      <c r="N495" s="14"/>
      <c r="O495" s="14"/>
      <c r="P495" s="49"/>
      <c r="Q495" s="53"/>
      <c r="R495" s="31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</row>
    <row r="496" spans="1:42">
      <c r="A496"/>
      <c r="B496"/>
      <c r="C496"/>
      <c r="D496" s="31"/>
      <c r="E496" s="12"/>
      <c r="F496" s="12"/>
      <c r="G496" s="13"/>
      <c r="H496" s="31"/>
      <c r="I496" s="14"/>
      <c r="J496" s="14"/>
      <c r="K496" s="13"/>
      <c r="L496" s="53"/>
      <c r="M496" s="31"/>
      <c r="N496" s="14"/>
      <c r="O496" s="14"/>
      <c r="P496" s="49"/>
      <c r="Q496" s="53"/>
      <c r="R496" s="31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</row>
    <row r="497" spans="1:42">
      <c r="A497"/>
      <c r="B497"/>
      <c r="C497"/>
      <c r="D497" s="31"/>
      <c r="E497" s="12"/>
      <c r="F497" s="12"/>
      <c r="G497" s="13"/>
      <c r="H497" s="31"/>
      <c r="I497" s="14"/>
      <c r="J497" s="14"/>
      <c r="K497" s="13"/>
      <c r="L497" s="53"/>
      <c r="M497" s="31"/>
      <c r="N497" s="14"/>
      <c r="O497" s="14"/>
      <c r="P497" s="49"/>
      <c r="Q497" s="53"/>
      <c r="R497" s="31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</row>
    <row r="498" spans="1:42">
      <c r="A498"/>
      <c r="B498"/>
      <c r="C498"/>
      <c r="D498" s="31"/>
      <c r="E498" s="12"/>
      <c r="F498" s="12"/>
      <c r="G498" s="13"/>
      <c r="H498" s="31"/>
      <c r="I498" s="14"/>
      <c r="J498" s="14"/>
      <c r="K498" s="13"/>
      <c r="L498" s="53"/>
      <c r="M498" s="31"/>
      <c r="N498" s="14"/>
      <c r="O498" s="14"/>
      <c r="P498" s="49"/>
      <c r="Q498" s="53"/>
      <c r="R498" s="31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</row>
    <row r="499" spans="1:42">
      <c r="A499"/>
      <c r="B499"/>
      <c r="C499"/>
      <c r="D499" s="31"/>
      <c r="E499" s="12"/>
      <c r="F499" s="12"/>
      <c r="G499" s="13"/>
      <c r="H499" s="31"/>
      <c r="I499" s="14"/>
      <c r="J499" s="14"/>
      <c r="K499" s="13"/>
      <c r="L499" s="53"/>
      <c r="M499" s="31"/>
      <c r="N499" s="14"/>
      <c r="O499" s="14"/>
      <c r="P499" s="49"/>
      <c r="Q499" s="53"/>
      <c r="R499" s="31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</row>
    <row r="500" spans="1:42">
      <c r="A500"/>
      <c r="B500"/>
      <c r="C500"/>
      <c r="D500" s="31"/>
      <c r="E500" s="12"/>
      <c r="F500" s="12"/>
      <c r="G500" s="13"/>
      <c r="H500" s="31"/>
      <c r="I500" s="14"/>
      <c r="J500" s="14"/>
      <c r="K500" s="13"/>
      <c r="L500" s="53"/>
      <c r="M500" s="31"/>
      <c r="N500" s="14"/>
      <c r="O500" s="14"/>
      <c r="P500" s="49"/>
      <c r="Q500" s="53"/>
      <c r="R500" s="31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</row>
    <row r="501" spans="1:42">
      <c r="A501"/>
      <c r="B501"/>
      <c r="C501"/>
      <c r="D501" s="31"/>
      <c r="E501" s="12"/>
      <c r="F501" s="12"/>
      <c r="G501" s="13"/>
      <c r="H501" s="31"/>
      <c r="I501" s="14"/>
      <c r="J501" s="14"/>
      <c r="K501" s="13"/>
      <c r="L501" s="53"/>
      <c r="M501" s="31"/>
      <c r="N501" s="14"/>
      <c r="O501" s="14"/>
      <c r="P501" s="49"/>
      <c r="Q501" s="53"/>
      <c r="R501" s="31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</row>
    <row r="502" spans="1:42">
      <c r="A502"/>
      <c r="B502"/>
      <c r="C502"/>
      <c r="D502" s="31"/>
      <c r="E502" s="12"/>
      <c r="F502" s="12"/>
      <c r="G502" s="13"/>
      <c r="H502" s="31"/>
      <c r="I502" s="14"/>
      <c r="J502" s="14"/>
      <c r="K502" s="13"/>
      <c r="L502" s="53"/>
      <c r="M502" s="31"/>
      <c r="N502" s="14"/>
      <c r="O502" s="14"/>
      <c r="P502" s="49"/>
      <c r="Q502" s="53"/>
      <c r="R502" s="31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</row>
    <row r="503" spans="1:42">
      <c r="A503"/>
      <c r="B503"/>
      <c r="C503"/>
      <c r="D503" s="31"/>
      <c r="E503" s="12"/>
      <c r="F503" s="12"/>
      <c r="G503" s="13"/>
      <c r="H503" s="31"/>
      <c r="I503" s="14"/>
      <c r="J503" s="14"/>
      <c r="K503" s="13"/>
      <c r="L503" s="53"/>
      <c r="M503" s="31"/>
      <c r="N503" s="14"/>
      <c r="O503" s="14"/>
      <c r="P503" s="49"/>
      <c r="Q503" s="53"/>
      <c r="R503" s="31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</row>
    <row r="504" spans="1:42">
      <c r="A504"/>
      <c r="B504"/>
      <c r="C504"/>
      <c r="D504" s="31"/>
      <c r="E504" s="12"/>
      <c r="F504" s="12"/>
      <c r="G504" s="13"/>
      <c r="H504" s="31"/>
      <c r="I504" s="14"/>
      <c r="J504" s="14"/>
      <c r="K504" s="13"/>
      <c r="L504" s="53"/>
      <c r="M504" s="31"/>
      <c r="N504" s="14"/>
      <c r="O504" s="14"/>
      <c r="P504" s="49"/>
      <c r="Q504" s="53"/>
      <c r="R504" s="31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</row>
    <row r="505" spans="1:42">
      <c r="A505"/>
      <c r="B505"/>
      <c r="C505"/>
      <c r="D505" s="31"/>
      <c r="E505" s="12"/>
      <c r="F505" s="12"/>
      <c r="G505" s="13"/>
      <c r="H505" s="31"/>
      <c r="I505" s="14"/>
      <c r="J505" s="14"/>
      <c r="K505" s="13"/>
      <c r="L505" s="53"/>
      <c r="M505" s="31"/>
      <c r="N505" s="14"/>
      <c r="O505" s="14"/>
      <c r="P505" s="49"/>
      <c r="Q505" s="53"/>
      <c r="R505" s="31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</row>
    <row r="506" spans="1:42">
      <c r="A506"/>
      <c r="B506"/>
      <c r="C506"/>
      <c r="D506" s="31"/>
      <c r="E506" s="12"/>
      <c r="F506" s="12"/>
      <c r="G506" s="13"/>
      <c r="H506" s="31"/>
      <c r="I506" s="14"/>
      <c r="J506" s="14"/>
      <c r="K506" s="13"/>
      <c r="L506" s="53"/>
      <c r="M506" s="31"/>
      <c r="N506" s="14"/>
      <c r="O506" s="14"/>
      <c r="P506" s="49"/>
      <c r="Q506" s="53"/>
      <c r="R506" s="31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</row>
    <row r="507" spans="1:42">
      <c r="A507"/>
      <c r="B507"/>
      <c r="C507"/>
      <c r="D507" s="31"/>
      <c r="E507" s="12"/>
      <c r="F507" s="12"/>
      <c r="G507" s="13"/>
      <c r="H507" s="31"/>
      <c r="I507" s="14"/>
      <c r="J507" s="14"/>
      <c r="K507" s="13"/>
      <c r="L507" s="53"/>
      <c r="M507" s="31"/>
      <c r="N507" s="14"/>
      <c r="O507" s="14"/>
      <c r="P507" s="49"/>
      <c r="Q507" s="53"/>
      <c r="R507" s="31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</row>
    <row r="508" spans="1:42">
      <c r="A508"/>
      <c r="B508"/>
      <c r="C508"/>
      <c r="D508" s="31"/>
      <c r="E508" s="12"/>
      <c r="F508" s="12"/>
      <c r="G508" s="13"/>
      <c r="H508" s="31"/>
      <c r="I508" s="14"/>
      <c r="J508" s="14"/>
      <c r="K508" s="13"/>
      <c r="L508" s="53"/>
      <c r="M508" s="31"/>
      <c r="N508" s="14"/>
      <c r="O508" s="14"/>
      <c r="P508" s="49"/>
      <c r="Q508" s="53"/>
      <c r="R508" s="31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</row>
    <row r="509" spans="1:42">
      <c r="A509"/>
      <c r="B509"/>
      <c r="C509"/>
      <c r="D509" s="31"/>
      <c r="E509" s="12"/>
      <c r="F509" s="12"/>
      <c r="G509" s="13"/>
      <c r="H509" s="31"/>
      <c r="I509" s="14"/>
      <c r="J509" s="14"/>
      <c r="K509" s="13"/>
      <c r="L509" s="53"/>
      <c r="M509" s="31"/>
      <c r="N509" s="14"/>
      <c r="O509" s="14"/>
      <c r="P509" s="49"/>
      <c r="Q509" s="53"/>
      <c r="R509" s="31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</row>
    <row r="510" spans="1:42">
      <c r="A510"/>
      <c r="B510"/>
      <c r="C510"/>
      <c r="D510" s="31"/>
      <c r="E510" s="12"/>
      <c r="F510" s="12"/>
      <c r="G510" s="13"/>
      <c r="H510" s="31"/>
      <c r="I510" s="14"/>
      <c r="J510" s="14"/>
      <c r="K510" s="13"/>
      <c r="L510" s="53"/>
      <c r="M510" s="31"/>
      <c r="N510" s="14"/>
      <c r="O510" s="14"/>
      <c r="P510" s="49"/>
      <c r="Q510" s="53"/>
      <c r="R510" s="31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</row>
    <row r="511" spans="1:42">
      <c r="A511"/>
      <c r="B511"/>
      <c r="C511"/>
      <c r="D511" s="31"/>
      <c r="E511" s="12"/>
      <c r="F511" s="12"/>
      <c r="G511" s="13"/>
      <c r="H511" s="31"/>
      <c r="I511" s="14"/>
      <c r="J511" s="14"/>
      <c r="K511" s="13"/>
      <c r="L511" s="53"/>
      <c r="M511" s="31"/>
      <c r="N511" s="14"/>
      <c r="O511" s="14"/>
      <c r="P511" s="49"/>
      <c r="Q511" s="53"/>
      <c r="R511" s="31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</row>
    <row r="512" spans="1:42">
      <c r="A512"/>
      <c r="B512"/>
      <c r="C512"/>
      <c r="D512" s="31"/>
      <c r="E512" s="12"/>
      <c r="F512" s="12"/>
      <c r="G512" s="13"/>
      <c r="H512" s="31"/>
      <c r="I512" s="14"/>
      <c r="J512" s="14"/>
      <c r="K512" s="13"/>
      <c r="L512" s="53"/>
      <c r="M512" s="31"/>
      <c r="N512" s="14"/>
      <c r="O512" s="14"/>
      <c r="P512" s="49"/>
      <c r="Q512" s="53"/>
      <c r="R512" s="31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</row>
    <row r="513" spans="1:42">
      <c r="A513"/>
      <c r="B513"/>
      <c r="C513"/>
      <c r="D513" s="31"/>
      <c r="E513" s="12"/>
      <c r="F513" s="12"/>
      <c r="G513" s="13"/>
      <c r="H513" s="31"/>
      <c r="I513" s="14"/>
      <c r="J513" s="14"/>
      <c r="K513" s="13"/>
      <c r="L513" s="53"/>
      <c r="M513" s="31"/>
      <c r="N513" s="14"/>
      <c r="O513" s="14"/>
      <c r="P513" s="49"/>
      <c r="Q513" s="53"/>
      <c r="R513" s="31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</row>
    <row r="514" spans="1:42">
      <c r="A514"/>
      <c r="B514"/>
      <c r="C514"/>
      <c r="D514" s="31"/>
      <c r="E514" s="12"/>
      <c r="F514" s="12"/>
      <c r="G514" s="13"/>
      <c r="H514" s="31"/>
      <c r="I514" s="14"/>
      <c r="J514" s="14"/>
      <c r="K514" s="13"/>
      <c r="L514" s="53"/>
      <c r="M514" s="31"/>
      <c r="N514" s="14"/>
      <c r="O514" s="14"/>
      <c r="P514" s="49"/>
      <c r="Q514" s="53"/>
      <c r="R514" s="31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</row>
    <row r="515" spans="1:42">
      <c r="A515"/>
      <c r="B515"/>
      <c r="C515"/>
      <c r="D515" s="31"/>
      <c r="E515" s="12"/>
      <c r="F515" s="12"/>
      <c r="G515" s="13"/>
      <c r="H515" s="31"/>
      <c r="I515" s="14"/>
      <c r="J515" s="14"/>
      <c r="K515" s="13"/>
      <c r="L515" s="53"/>
      <c r="M515" s="31"/>
      <c r="N515" s="14"/>
      <c r="O515" s="14"/>
      <c r="P515" s="49"/>
      <c r="Q515" s="53"/>
      <c r="R515" s="31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</row>
    <row r="516" spans="1:42">
      <c r="A516"/>
      <c r="B516"/>
      <c r="C516"/>
      <c r="D516" s="31"/>
      <c r="E516" s="12"/>
      <c r="F516" s="12"/>
      <c r="G516" s="13"/>
      <c r="H516" s="31"/>
      <c r="I516" s="14"/>
      <c r="J516" s="14"/>
      <c r="K516" s="13"/>
      <c r="L516" s="53"/>
      <c r="M516" s="31"/>
      <c r="N516" s="14"/>
      <c r="O516" s="14"/>
      <c r="P516" s="49"/>
      <c r="Q516" s="53"/>
      <c r="R516" s="31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</row>
    <row r="517" spans="1:42">
      <c r="A517"/>
      <c r="B517"/>
      <c r="C517"/>
      <c r="D517" s="31"/>
      <c r="E517" s="12"/>
      <c r="F517" s="12"/>
      <c r="G517" s="13"/>
      <c r="H517" s="31"/>
      <c r="I517" s="14"/>
      <c r="J517" s="14"/>
      <c r="K517" s="13"/>
      <c r="L517" s="53"/>
      <c r="M517" s="31"/>
      <c r="N517" s="14"/>
      <c r="O517" s="14"/>
      <c r="P517" s="49"/>
      <c r="Q517" s="53"/>
      <c r="R517" s="31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</row>
    <row r="518" spans="1:42">
      <c r="A518"/>
      <c r="B518"/>
      <c r="C518"/>
      <c r="D518" s="31"/>
      <c r="E518" s="12"/>
      <c r="F518" s="12"/>
      <c r="G518" s="13"/>
      <c r="H518" s="31"/>
      <c r="I518" s="14"/>
      <c r="J518" s="14"/>
      <c r="K518" s="13"/>
      <c r="L518" s="53"/>
      <c r="M518" s="31"/>
      <c r="N518" s="14"/>
      <c r="O518" s="14"/>
      <c r="P518" s="49"/>
      <c r="Q518" s="53"/>
      <c r="R518" s="31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</row>
    <row r="519" spans="1:42">
      <c r="A519"/>
      <c r="B519"/>
      <c r="C519"/>
      <c r="D519" s="31"/>
      <c r="E519" s="12"/>
      <c r="F519" s="12"/>
      <c r="G519" s="13"/>
      <c r="H519" s="31"/>
      <c r="I519" s="14"/>
      <c r="J519" s="14"/>
      <c r="K519" s="13"/>
      <c r="L519" s="53"/>
      <c r="M519" s="31"/>
      <c r="N519" s="14"/>
      <c r="O519" s="14"/>
      <c r="P519" s="49"/>
      <c r="Q519" s="53"/>
      <c r="R519" s="31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</row>
    <row r="520" spans="1:42">
      <c r="A520"/>
      <c r="B520"/>
      <c r="C520"/>
      <c r="D520" s="31"/>
      <c r="E520" s="12"/>
      <c r="F520" s="12"/>
      <c r="G520" s="13"/>
      <c r="H520" s="31"/>
      <c r="I520" s="14"/>
      <c r="J520" s="14"/>
      <c r="K520" s="13"/>
      <c r="L520" s="53"/>
      <c r="M520" s="31"/>
      <c r="N520" s="14"/>
      <c r="O520" s="14"/>
      <c r="P520" s="49"/>
      <c r="Q520" s="53"/>
      <c r="R520" s="31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</row>
    <row r="521" spans="1:42">
      <c r="A521"/>
      <c r="B521"/>
      <c r="C521"/>
      <c r="D521" s="31"/>
      <c r="E521" s="12"/>
      <c r="F521" s="12"/>
      <c r="G521" s="13"/>
      <c r="H521" s="31"/>
      <c r="I521" s="14"/>
      <c r="J521" s="14"/>
      <c r="K521" s="13"/>
      <c r="L521" s="53"/>
      <c r="M521" s="31"/>
      <c r="N521" s="14"/>
      <c r="O521" s="14"/>
      <c r="P521" s="49"/>
      <c r="Q521" s="53"/>
      <c r="R521" s="31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</row>
    <row r="522" spans="1:42">
      <c r="A522"/>
      <c r="B522"/>
      <c r="C522"/>
      <c r="D522" s="31"/>
      <c r="E522" s="12"/>
      <c r="F522" s="12"/>
      <c r="G522" s="13"/>
      <c r="H522" s="31"/>
      <c r="I522" s="14"/>
      <c r="J522" s="14"/>
      <c r="K522" s="13"/>
      <c r="L522" s="53"/>
      <c r="M522" s="31"/>
      <c r="N522" s="14"/>
      <c r="O522" s="14"/>
      <c r="P522" s="49"/>
      <c r="Q522" s="53"/>
      <c r="R522" s="31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</row>
    <row r="523" spans="1:42">
      <c r="A523"/>
      <c r="B523"/>
      <c r="C523"/>
      <c r="D523" s="31"/>
      <c r="E523" s="12"/>
      <c r="F523" s="12"/>
      <c r="G523" s="13"/>
      <c r="H523" s="31"/>
      <c r="I523" s="14"/>
      <c r="J523" s="14"/>
      <c r="K523" s="13"/>
      <c r="L523" s="53"/>
      <c r="M523" s="31"/>
      <c r="N523" s="14"/>
      <c r="O523" s="14"/>
      <c r="P523" s="49"/>
      <c r="Q523" s="53"/>
      <c r="R523" s="31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</row>
    <row r="524" spans="1:42">
      <c r="A524"/>
      <c r="B524"/>
      <c r="C524"/>
      <c r="D524" s="31"/>
      <c r="E524" s="12"/>
      <c r="F524" s="12"/>
      <c r="G524" s="13"/>
      <c r="H524" s="31"/>
      <c r="I524" s="14"/>
      <c r="J524" s="14"/>
      <c r="K524" s="13"/>
      <c r="L524" s="53"/>
      <c r="M524" s="31"/>
      <c r="N524" s="14"/>
      <c r="O524" s="14"/>
      <c r="P524" s="49"/>
      <c r="Q524" s="53"/>
      <c r="R524" s="31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</row>
    <row r="525" spans="1:42">
      <c r="A525"/>
      <c r="B525"/>
      <c r="C525"/>
      <c r="D525" s="31"/>
      <c r="E525" s="12"/>
      <c r="F525" s="12"/>
      <c r="G525" s="13"/>
      <c r="H525" s="31"/>
      <c r="I525" s="14"/>
      <c r="J525" s="14"/>
      <c r="K525" s="13"/>
      <c r="L525" s="53"/>
      <c r="M525" s="31"/>
      <c r="N525" s="14"/>
      <c r="O525" s="14"/>
      <c r="P525" s="49"/>
      <c r="Q525" s="53"/>
      <c r="R525" s="31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</row>
    <row r="526" spans="1:42">
      <c r="A526"/>
      <c r="B526"/>
      <c r="C526"/>
      <c r="D526" s="31"/>
      <c r="E526" s="12"/>
      <c r="F526" s="12"/>
      <c r="G526" s="13"/>
      <c r="H526" s="31"/>
      <c r="I526" s="14"/>
      <c r="J526" s="14"/>
      <c r="K526" s="13"/>
      <c r="L526" s="53"/>
      <c r="M526" s="31"/>
      <c r="N526" s="14"/>
      <c r="O526" s="14"/>
      <c r="P526" s="49"/>
      <c r="Q526" s="53"/>
      <c r="R526" s="31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</row>
    <row r="527" spans="1:42">
      <c r="A527"/>
      <c r="B527"/>
      <c r="C527"/>
      <c r="D527" s="31"/>
      <c r="E527" s="12"/>
      <c r="F527" s="12"/>
      <c r="G527" s="13"/>
      <c r="H527" s="31"/>
      <c r="I527" s="14"/>
      <c r="J527" s="14"/>
      <c r="K527" s="13"/>
      <c r="L527" s="53"/>
      <c r="M527" s="31"/>
      <c r="N527" s="14"/>
      <c r="O527" s="14"/>
      <c r="P527" s="49"/>
      <c r="Q527" s="53"/>
      <c r="R527" s="31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</row>
    <row r="528" spans="1:42">
      <c r="A528"/>
      <c r="B528"/>
      <c r="C528"/>
      <c r="D528" s="31"/>
      <c r="E528" s="12"/>
      <c r="F528" s="12"/>
      <c r="G528" s="13"/>
      <c r="H528" s="31"/>
      <c r="I528" s="14"/>
      <c r="J528" s="14"/>
      <c r="K528" s="13"/>
      <c r="L528" s="53"/>
      <c r="M528" s="31"/>
      <c r="N528" s="14"/>
      <c r="O528" s="14"/>
      <c r="P528" s="49"/>
      <c r="Q528" s="53"/>
      <c r="R528" s="31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</row>
    <row r="529" spans="1:42">
      <c r="A529"/>
      <c r="B529"/>
      <c r="C529"/>
      <c r="D529" s="31"/>
      <c r="E529" s="12"/>
      <c r="F529" s="12"/>
      <c r="G529" s="13"/>
      <c r="H529" s="31"/>
      <c r="I529" s="14"/>
      <c r="J529" s="14"/>
      <c r="K529" s="13"/>
      <c r="L529" s="53"/>
      <c r="M529" s="31"/>
      <c r="N529" s="14"/>
      <c r="O529" s="14"/>
      <c r="P529" s="49"/>
      <c r="Q529" s="53"/>
      <c r="R529" s="31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</row>
    <row r="530" spans="1:42">
      <c r="A530"/>
      <c r="B530"/>
      <c r="C530"/>
      <c r="D530" s="31"/>
      <c r="E530" s="12"/>
      <c r="F530" s="12"/>
      <c r="G530" s="13"/>
      <c r="H530" s="31"/>
      <c r="I530" s="14"/>
      <c r="J530" s="14"/>
      <c r="K530" s="13"/>
      <c r="L530" s="53"/>
      <c r="M530" s="31"/>
      <c r="N530" s="14"/>
      <c r="O530" s="14"/>
      <c r="P530" s="49"/>
      <c r="Q530" s="53"/>
      <c r="R530" s="31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</row>
    <row r="531" spans="1:42">
      <c r="A531"/>
      <c r="B531"/>
      <c r="C531"/>
      <c r="D531" s="31"/>
      <c r="E531" s="12"/>
      <c r="F531" s="12"/>
      <c r="G531" s="13"/>
      <c r="H531" s="31"/>
      <c r="I531" s="14"/>
      <c r="J531" s="14"/>
      <c r="K531" s="13"/>
      <c r="L531" s="53"/>
      <c r="M531" s="31"/>
      <c r="N531" s="14"/>
      <c r="O531" s="14"/>
      <c r="P531" s="49"/>
      <c r="Q531" s="53"/>
      <c r="R531" s="31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</row>
    <row r="532" spans="1:42">
      <c r="A532"/>
      <c r="B532"/>
      <c r="C532"/>
      <c r="D532" s="31"/>
      <c r="E532" s="12"/>
      <c r="F532" s="12"/>
      <c r="G532" s="13"/>
      <c r="H532" s="31"/>
      <c r="I532" s="14"/>
      <c r="J532" s="14"/>
      <c r="K532" s="13"/>
      <c r="L532" s="53"/>
      <c r="M532" s="31"/>
      <c r="N532" s="14"/>
      <c r="O532" s="14"/>
      <c r="P532" s="49"/>
      <c r="Q532" s="53"/>
      <c r="R532" s="31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</row>
    <row r="533" spans="1:42">
      <c r="A533"/>
      <c r="B533"/>
      <c r="C533"/>
      <c r="D533" s="31"/>
      <c r="E533" s="12"/>
      <c r="F533" s="12"/>
      <c r="G533" s="13"/>
      <c r="H533" s="31"/>
      <c r="I533" s="14"/>
      <c r="J533" s="14"/>
      <c r="K533" s="13"/>
      <c r="L533" s="53"/>
      <c r="M533" s="31"/>
      <c r="N533" s="14"/>
      <c r="O533" s="14"/>
      <c r="P533" s="49"/>
      <c r="Q533" s="53"/>
      <c r="R533" s="31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</row>
    <row r="534" spans="1:42">
      <c r="A534"/>
      <c r="B534"/>
      <c r="C534"/>
      <c r="D534" s="31"/>
      <c r="E534" s="12"/>
      <c r="F534" s="12"/>
      <c r="G534" s="13"/>
      <c r="H534" s="31"/>
      <c r="I534" s="14"/>
      <c r="J534" s="14"/>
      <c r="K534" s="13"/>
      <c r="L534" s="53"/>
      <c r="M534" s="31"/>
      <c r="N534" s="14"/>
      <c r="O534" s="14"/>
      <c r="P534" s="49"/>
      <c r="Q534" s="53"/>
      <c r="R534" s="31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</row>
    <row r="535" spans="1:42">
      <c r="A535"/>
      <c r="B535"/>
      <c r="C535"/>
      <c r="D535" s="31"/>
      <c r="E535" s="12"/>
      <c r="F535" s="12"/>
      <c r="G535" s="13"/>
      <c r="H535" s="31"/>
      <c r="I535" s="14"/>
      <c r="J535" s="14"/>
      <c r="K535" s="13"/>
      <c r="L535" s="53"/>
      <c r="M535" s="31"/>
      <c r="N535" s="14"/>
      <c r="O535" s="14"/>
      <c r="P535" s="49"/>
      <c r="Q535" s="53"/>
      <c r="R535" s="31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</row>
    <row r="536" spans="1:42">
      <c r="A536"/>
      <c r="B536"/>
      <c r="C536"/>
      <c r="D536" s="31"/>
      <c r="E536" s="12"/>
      <c r="F536" s="12"/>
      <c r="G536" s="13"/>
      <c r="H536" s="31"/>
      <c r="I536" s="14"/>
      <c r="J536" s="14"/>
      <c r="K536" s="13"/>
      <c r="L536" s="53"/>
      <c r="M536" s="31"/>
      <c r="N536" s="14"/>
      <c r="O536" s="14"/>
      <c r="P536" s="49"/>
      <c r="Q536" s="53"/>
      <c r="R536" s="31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</row>
    <row r="537" spans="1:42">
      <c r="A537"/>
      <c r="B537"/>
      <c r="C537"/>
      <c r="D537" s="31"/>
      <c r="E537" s="12"/>
      <c r="F537" s="12"/>
      <c r="G537" s="13"/>
      <c r="H537" s="31"/>
      <c r="I537" s="14"/>
      <c r="J537" s="14"/>
      <c r="K537" s="13"/>
      <c r="L537" s="53"/>
      <c r="M537" s="31"/>
      <c r="N537" s="14"/>
      <c r="O537" s="14"/>
      <c r="P537" s="49"/>
      <c r="Q537" s="53"/>
      <c r="R537" s="31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</row>
    <row r="538" spans="1:42">
      <c r="A538"/>
      <c r="B538"/>
      <c r="C538"/>
      <c r="D538" s="31"/>
      <c r="E538" s="12"/>
      <c r="F538" s="12"/>
      <c r="G538" s="13"/>
      <c r="H538" s="31"/>
      <c r="I538" s="14"/>
      <c r="J538" s="14"/>
      <c r="K538" s="13"/>
      <c r="L538" s="53"/>
      <c r="M538" s="31"/>
      <c r="N538" s="14"/>
      <c r="O538" s="14"/>
      <c r="P538" s="49"/>
      <c r="Q538" s="53"/>
      <c r="R538" s="31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</row>
    <row r="539" spans="1:42">
      <c r="A539"/>
      <c r="B539"/>
      <c r="C539"/>
      <c r="D539" s="31"/>
      <c r="E539" s="12"/>
      <c r="F539" s="12"/>
      <c r="G539" s="13"/>
      <c r="H539" s="31"/>
      <c r="I539" s="14"/>
      <c r="J539" s="14"/>
      <c r="K539" s="13"/>
      <c r="L539" s="53"/>
      <c r="M539" s="31"/>
      <c r="N539" s="14"/>
      <c r="O539" s="14"/>
      <c r="P539" s="49"/>
      <c r="Q539" s="53"/>
      <c r="R539" s="31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</row>
    <row r="540" spans="1:42">
      <c r="A540"/>
      <c r="B540"/>
      <c r="C540"/>
      <c r="D540" s="31"/>
      <c r="E540" s="12"/>
      <c r="F540" s="12"/>
      <c r="G540" s="13"/>
      <c r="H540" s="31"/>
      <c r="I540" s="14"/>
      <c r="J540" s="14"/>
      <c r="K540" s="13"/>
      <c r="L540" s="53"/>
      <c r="M540" s="31"/>
      <c r="N540" s="14"/>
      <c r="O540" s="14"/>
      <c r="P540" s="49"/>
      <c r="Q540" s="53"/>
      <c r="R540" s="31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</row>
    <row r="541" spans="1:42">
      <c r="A541"/>
      <c r="B541"/>
      <c r="C541"/>
      <c r="D541" s="31"/>
      <c r="E541" s="12"/>
      <c r="F541" s="12"/>
      <c r="G541" s="13"/>
      <c r="H541" s="31"/>
      <c r="I541" s="14"/>
      <c r="J541" s="14"/>
      <c r="K541" s="13"/>
      <c r="L541" s="53"/>
      <c r="M541" s="31"/>
      <c r="N541" s="14"/>
      <c r="O541" s="14"/>
      <c r="P541" s="49"/>
      <c r="Q541" s="53"/>
      <c r="R541" s="31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</row>
    <row r="542" spans="1:42">
      <c r="A542"/>
      <c r="B542"/>
      <c r="C542"/>
      <c r="D542" s="31"/>
      <c r="E542" s="12"/>
      <c r="F542" s="12"/>
      <c r="G542" s="13"/>
      <c r="H542" s="31"/>
      <c r="I542" s="14"/>
      <c r="J542" s="14"/>
      <c r="K542" s="13"/>
      <c r="L542" s="53"/>
      <c r="M542" s="31"/>
      <c r="N542" s="14"/>
      <c r="O542" s="14"/>
      <c r="P542" s="49"/>
      <c r="Q542" s="53"/>
      <c r="R542" s="31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</row>
    <row r="543" spans="1:42">
      <c r="A543"/>
      <c r="B543"/>
      <c r="C543"/>
      <c r="D543" s="31"/>
      <c r="E543" s="12"/>
      <c r="F543" s="12"/>
      <c r="G543" s="13"/>
      <c r="H543" s="31"/>
      <c r="I543" s="14"/>
      <c r="J543" s="14"/>
      <c r="K543" s="13"/>
      <c r="L543" s="53"/>
      <c r="M543" s="31"/>
      <c r="N543" s="14"/>
      <c r="O543" s="14"/>
      <c r="P543" s="49"/>
      <c r="Q543" s="53"/>
      <c r="R543" s="31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</row>
    <row r="544" spans="1:42">
      <c r="A544"/>
      <c r="B544"/>
      <c r="C544"/>
      <c r="D544" s="31"/>
      <c r="E544" s="12"/>
      <c r="F544" s="12"/>
      <c r="G544" s="13"/>
      <c r="H544" s="31"/>
      <c r="I544" s="14"/>
      <c r="J544" s="14"/>
      <c r="K544" s="13"/>
      <c r="L544" s="53"/>
      <c r="M544" s="31"/>
      <c r="N544" s="14"/>
      <c r="O544" s="14"/>
      <c r="P544" s="49"/>
      <c r="Q544" s="53"/>
      <c r="R544" s="31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</row>
    <row r="545" spans="1:42">
      <c r="A545"/>
      <c r="B545"/>
      <c r="C545"/>
      <c r="D545" s="31"/>
      <c r="E545" s="12"/>
      <c r="F545" s="12"/>
      <c r="G545" s="13"/>
      <c r="H545" s="31"/>
      <c r="I545" s="14"/>
      <c r="J545" s="14"/>
      <c r="K545" s="13"/>
      <c r="L545" s="53"/>
      <c r="M545" s="31"/>
      <c r="N545" s="14"/>
      <c r="O545" s="14"/>
      <c r="P545" s="49"/>
      <c r="Q545" s="53"/>
      <c r="R545" s="31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</row>
    <row r="546" spans="1:42">
      <c r="A546"/>
      <c r="B546"/>
      <c r="C546"/>
      <c r="D546" s="31"/>
      <c r="E546" s="12"/>
      <c r="F546" s="12"/>
      <c r="G546" s="13"/>
      <c r="H546" s="31"/>
      <c r="I546" s="14"/>
      <c r="J546" s="14"/>
      <c r="K546" s="13"/>
      <c r="L546" s="53"/>
      <c r="M546" s="31"/>
      <c r="N546" s="14"/>
      <c r="O546" s="14"/>
      <c r="P546" s="49"/>
      <c r="Q546" s="53"/>
      <c r="R546" s="31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</row>
    <row r="547" spans="1:42">
      <c r="A547"/>
      <c r="B547"/>
      <c r="C547"/>
      <c r="D547" s="31"/>
      <c r="E547" s="12"/>
      <c r="F547" s="12"/>
      <c r="G547" s="13"/>
      <c r="H547" s="31"/>
      <c r="I547" s="14"/>
      <c r="J547" s="14"/>
      <c r="K547" s="13"/>
      <c r="L547" s="53"/>
      <c r="M547" s="31"/>
      <c r="N547" s="14"/>
      <c r="O547" s="14"/>
      <c r="P547" s="49"/>
      <c r="Q547" s="53"/>
      <c r="R547" s="31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</row>
    <row r="548" spans="1:42">
      <c r="A548"/>
      <c r="B548"/>
      <c r="C548"/>
      <c r="D548" s="31"/>
      <c r="E548" s="12"/>
      <c r="F548" s="12"/>
      <c r="G548" s="13"/>
      <c r="H548" s="31"/>
      <c r="I548" s="14"/>
      <c r="J548" s="14"/>
      <c r="K548" s="13"/>
      <c r="L548" s="53"/>
      <c r="M548" s="31"/>
      <c r="N548" s="14"/>
      <c r="O548" s="14"/>
      <c r="P548" s="49"/>
      <c r="Q548" s="53"/>
      <c r="R548" s="31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</row>
    <row r="549" spans="1:42">
      <c r="A549"/>
      <c r="B549"/>
      <c r="C549"/>
      <c r="D549" s="31"/>
      <c r="E549" s="12"/>
      <c r="F549" s="12"/>
      <c r="G549" s="13"/>
      <c r="H549" s="31"/>
      <c r="I549" s="14"/>
      <c r="J549" s="14"/>
      <c r="K549" s="13"/>
      <c r="L549" s="53"/>
      <c r="M549" s="31"/>
      <c r="N549" s="14"/>
      <c r="O549" s="14"/>
      <c r="P549" s="49"/>
      <c r="Q549" s="53"/>
      <c r="R549" s="31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</row>
    <row r="550" spans="1:42">
      <c r="A550"/>
      <c r="B550"/>
      <c r="C550"/>
      <c r="D550" s="31"/>
      <c r="E550" s="12"/>
      <c r="F550" s="12"/>
      <c r="G550" s="13"/>
      <c r="H550" s="31"/>
      <c r="I550" s="14"/>
      <c r="J550" s="14"/>
      <c r="K550" s="13"/>
      <c r="L550" s="53"/>
      <c r="M550" s="31"/>
      <c r="N550" s="14"/>
      <c r="O550" s="14"/>
      <c r="P550" s="49"/>
      <c r="Q550" s="53"/>
      <c r="R550" s="31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</row>
    <row r="551" spans="1:42">
      <c r="A551"/>
      <c r="B551"/>
      <c r="C551"/>
      <c r="D551" s="31"/>
      <c r="E551" s="12"/>
      <c r="F551" s="12"/>
      <c r="G551" s="13"/>
      <c r="H551" s="31"/>
      <c r="I551" s="14"/>
      <c r="J551" s="14"/>
      <c r="K551" s="13"/>
      <c r="L551" s="53"/>
      <c r="M551" s="31"/>
      <c r="N551" s="14"/>
      <c r="O551" s="14"/>
      <c r="P551" s="49"/>
      <c r="Q551" s="53"/>
      <c r="R551" s="31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</row>
    <row r="552" spans="1:42">
      <c r="A552"/>
      <c r="B552"/>
      <c r="C552"/>
      <c r="D552" s="31"/>
      <c r="E552" s="12"/>
      <c r="F552" s="12"/>
      <c r="G552" s="13"/>
      <c r="H552" s="31"/>
      <c r="I552" s="14"/>
      <c r="J552" s="14"/>
      <c r="K552" s="13"/>
      <c r="L552" s="53"/>
      <c r="M552" s="31"/>
      <c r="N552" s="14"/>
      <c r="O552" s="14"/>
      <c r="P552" s="49"/>
      <c r="Q552" s="53"/>
      <c r="R552" s="31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</row>
    <row r="553" spans="1:42">
      <c r="A553"/>
      <c r="B553"/>
      <c r="C553"/>
      <c r="D553" s="31"/>
      <c r="E553" s="12"/>
      <c r="F553" s="12"/>
      <c r="G553" s="13"/>
      <c r="H553" s="31"/>
      <c r="I553" s="14"/>
      <c r="J553" s="14"/>
      <c r="K553" s="13"/>
      <c r="L553" s="53"/>
      <c r="M553" s="31"/>
      <c r="N553" s="14"/>
      <c r="O553" s="14"/>
      <c r="P553" s="49"/>
      <c r="Q553" s="53"/>
      <c r="R553" s="31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</row>
    <row r="554" spans="1:42">
      <c r="A554"/>
      <c r="B554"/>
      <c r="C554"/>
      <c r="D554" s="31"/>
      <c r="E554" s="12"/>
      <c r="F554" s="12"/>
      <c r="G554" s="13"/>
      <c r="H554" s="31"/>
      <c r="I554" s="14"/>
      <c r="J554" s="14"/>
      <c r="K554" s="13"/>
      <c r="L554" s="53"/>
      <c r="M554" s="31"/>
      <c r="N554" s="14"/>
      <c r="O554" s="14"/>
      <c r="P554" s="49"/>
      <c r="Q554" s="53"/>
      <c r="R554" s="31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</row>
    <row r="555" spans="1:42">
      <c r="A555"/>
      <c r="B555"/>
      <c r="C555"/>
      <c r="D555" s="31"/>
      <c r="E555" s="12"/>
      <c r="F555" s="12"/>
      <c r="G555" s="13"/>
      <c r="H555" s="31"/>
      <c r="I555" s="14"/>
      <c r="J555" s="14"/>
      <c r="K555" s="13"/>
      <c r="L555" s="53"/>
      <c r="M555" s="31"/>
      <c r="N555" s="14"/>
      <c r="O555" s="14"/>
      <c r="P555" s="49"/>
      <c r="Q555" s="53"/>
      <c r="R555" s="31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</row>
    <row r="556" spans="1:42">
      <c r="A556"/>
      <c r="B556"/>
      <c r="C556"/>
      <c r="D556" s="31"/>
      <c r="E556" s="12"/>
      <c r="F556" s="12"/>
      <c r="G556" s="13"/>
      <c r="H556" s="31"/>
      <c r="I556" s="14"/>
      <c r="J556" s="14"/>
      <c r="K556" s="13"/>
      <c r="L556" s="53"/>
      <c r="M556" s="31"/>
      <c r="N556" s="14"/>
      <c r="O556" s="14"/>
      <c r="P556" s="49"/>
      <c r="Q556" s="53"/>
      <c r="R556" s="31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</row>
    <row r="557" spans="1:42">
      <c r="A557"/>
      <c r="B557"/>
      <c r="C557"/>
      <c r="D557" s="31"/>
      <c r="E557" s="12"/>
      <c r="F557" s="12"/>
      <c r="G557" s="13"/>
      <c r="H557" s="31"/>
      <c r="I557" s="14"/>
      <c r="J557" s="14"/>
      <c r="K557" s="13"/>
      <c r="L557" s="53"/>
      <c r="M557" s="31"/>
      <c r="N557" s="14"/>
      <c r="O557" s="14"/>
      <c r="P557" s="49"/>
      <c r="Q557" s="53"/>
      <c r="R557" s="31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</row>
    <row r="558" spans="1:42">
      <c r="A558"/>
      <c r="B558"/>
      <c r="C558"/>
      <c r="D558" s="31"/>
      <c r="E558" s="12"/>
      <c r="F558" s="12"/>
      <c r="G558" s="13"/>
      <c r="H558" s="31"/>
      <c r="I558" s="14"/>
      <c r="J558" s="14"/>
      <c r="K558" s="13"/>
      <c r="L558" s="53"/>
      <c r="M558" s="31"/>
      <c r="N558" s="14"/>
      <c r="O558" s="14"/>
      <c r="P558" s="49"/>
      <c r="Q558" s="53"/>
      <c r="R558" s="31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</row>
    <row r="559" spans="1:42">
      <c r="A559"/>
      <c r="B559"/>
      <c r="C559"/>
      <c r="D559" s="31"/>
      <c r="E559" s="12"/>
      <c r="F559" s="12"/>
      <c r="G559" s="13"/>
      <c r="H559" s="31"/>
      <c r="I559" s="14"/>
      <c r="J559" s="14"/>
      <c r="K559" s="13"/>
      <c r="L559" s="53"/>
      <c r="M559" s="31"/>
      <c r="N559" s="14"/>
      <c r="O559" s="14"/>
      <c r="P559" s="49"/>
      <c r="Q559" s="53"/>
      <c r="R559" s="31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</row>
    <row r="560" spans="1:42">
      <c r="A560"/>
      <c r="B560"/>
      <c r="C560"/>
      <c r="D560" s="31"/>
      <c r="E560" s="12"/>
      <c r="F560" s="12"/>
      <c r="G560" s="13"/>
      <c r="H560" s="31"/>
      <c r="I560" s="14"/>
      <c r="J560" s="14"/>
      <c r="K560" s="13"/>
      <c r="L560" s="53"/>
      <c r="M560" s="31"/>
      <c r="N560" s="14"/>
      <c r="O560" s="14"/>
      <c r="P560" s="49"/>
      <c r="Q560" s="53"/>
      <c r="R560" s="31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</row>
    <row r="561" spans="1:42">
      <c r="A561"/>
      <c r="B561"/>
      <c r="C561"/>
      <c r="D561" s="31"/>
      <c r="E561" s="12"/>
      <c r="F561" s="12"/>
      <c r="G561" s="13"/>
      <c r="H561" s="31"/>
      <c r="I561" s="14"/>
      <c r="J561" s="14"/>
      <c r="K561" s="13"/>
      <c r="L561" s="53"/>
      <c r="M561" s="31"/>
      <c r="N561" s="14"/>
      <c r="O561" s="14"/>
      <c r="P561" s="49"/>
      <c r="Q561" s="53"/>
      <c r="R561" s="31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</row>
    <row r="562" spans="1:42">
      <c r="A562"/>
      <c r="B562"/>
      <c r="C562"/>
      <c r="D562" s="31"/>
      <c r="E562" s="12"/>
      <c r="F562" s="12"/>
      <c r="G562" s="13"/>
      <c r="H562" s="31"/>
      <c r="I562" s="14"/>
      <c r="J562" s="14"/>
      <c r="K562" s="13"/>
      <c r="L562" s="53"/>
      <c r="M562" s="31"/>
      <c r="N562" s="14"/>
      <c r="O562" s="14"/>
      <c r="P562" s="49"/>
      <c r="Q562" s="53"/>
      <c r="R562" s="31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</row>
    <row r="563" spans="1:42">
      <c r="A563"/>
      <c r="B563"/>
      <c r="C563"/>
      <c r="D563" s="31"/>
      <c r="E563" s="12"/>
      <c r="F563" s="12"/>
      <c r="G563" s="13"/>
      <c r="H563" s="31"/>
      <c r="I563" s="14"/>
      <c r="J563" s="14"/>
      <c r="K563" s="13"/>
      <c r="L563" s="53"/>
      <c r="M563" s="31"/>
      <c r="N563" s="14"/>
      <c r="O563" s="14"/>
      <c r="P563" s="49"/>
      <c r="Q563" s="53"/>
      <c r="R563" s="31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</row>
    <row r="564" spans="1:42">
      <c r="A564"/>
      <c r="B564"/>
      <c r="C564"/>
      <c r="D564" s="31"/>
      <c r="E564" s="12"/>
      <c r="F564" s="12"/>
      <c r="G564" s="13"/>
      <c r="H564" s="31"/>
      <c r="I564" s="14"/>
      <c r="J564" s="14"/>
      <c r="K564" s="13"/>
      <c r="L564" s="53"/>
      <c r="M564" s="31"/>
      <c r="N564" s="14"/>
      <c r="O564" s="14"/>
      <c r="P564" s="49"/>
      <c r="Q564" s="53"/>
      <c r="R564" s="31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</row>
    <row r="565" spans="1:42">
      <c r="A565"/>
      <c r="B565"/>
      <c r="C565"/>
      <c r="D565" s="31"/>
      <c r="E565" s="12"/>
      <c r="F565" s="12"/>
      <c r="G565" s="13"/>
      <c r="H565" s="31"/>
      <c r="I565" s="14"/>
      <c r="J565" s="14"/>
      <c r="K565" s="13"/>
      <c r="L565" s="53"/>
      <c r="M565" s="31"/>
      <c r="N565" s="14"/>
      <c r="O565" s="14"/>
      <c r="P565" s="49"/>
      <c r="Q565" s="53"/>
      <c r="R565" s="31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</row>
    <row r="566" spans="1:42">
      <c r="A566"/>
      <c r="B566"/>
      <c r="C566"/>
      <c r="F566" s="12"/>
      <c r="G566" s="13"/>
      <c r="H566" s="31"/>
      <c r="I566" s="14"/>
      <c r="J566" s="14"/>
      <c r="K566" s="13"/>
      <c r="L566" s="53"/>
      <c r="M566" s="31"/>
      <c r="N566" s="14"/>
      <c r="O566" s="14"/>
      <c r="P566" s="49"/>
      <c r="Q566" s="53"/>
      <c r="R566" s="31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</row>
    <row r="567" spans="1:42">
      <c r="A567"/>
      <c r="B567"/>
      <c r="C567"/>
      <c r="F567" s="12"/>
      <c r="G567" s="13"/>
      <c r="H567" s="31"/>
      <c r="I567" s="14"/>
      <c r="J567" s="14"/>
      <c r="K567" s="13"/>
      <c r="L567" s="53"/>
      <c r="M567" s="31"/>
      <c r="N567" s="14"/>
      <c r="O567" s="14"/>
      <c r="P567" s="49"/>
      <c r="Q567" s="53"/>
      <c r="R567" s="31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</row>
  </sheetData>
  <mergeCells count="2">
    <mergeCell ref="M1:P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opLeftCell="V6" workbookViewId="0">
      <selection activeCell="AC29" sqref="AC29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55" customWidth="1"/>
    <col min="3" max="3" width="11.5" style="9" customWidth="1"/>
    <col min="4" max="4" width="9.1640625" style="140" hidden="1" customWidth="1"/>
    <col min="5" max="5" width="9.1640625" style="1" hidden="1" customWidth="1"/>
    <col min="6" max="6" width="7.83203125" style="57" hidden="1" customWidth="1"/>
    <col min="7" max="7" width="7.83203125" style="4" hidden="1" customWidth="1"/>
    <col min="8" max="8" width="9.5" style="1" hidden="1" customWidth="1"/>
    <col min="9" max="9" width="11.5" style="1" hidden="1" customWidth="1"/>
    <col min="10" max="10" width="11.5" style="57" hidden="1" customWidth="1"/>
    <col min="11" max="11" width="11.5" style="133" hidden="1" customWidth="1"/>
    <col min="12" max="15" width="10.6640625" hidden="1" customWidth="1"/>
    <col min="16" max="16" width="10.6640625" style="52" hidden="1" customWidth="1"/>
    <col min="17" max="17" width="15.83203125" style="143" hidden="1" customWidth="1"/>
    <col min="18" max="18" width="11.5" style="147" hidden="1" customWidth="1"/>
    <col min="19" max="19" width="11.5" style="142" hidden="1" customWidth="1"/>
    <col min="20" max="20" width="11.5" style="52" hidden="1" customWidth="1"/>
    <col min="21" max="21" width="18.5" style="133" hidden="1" customWidth="1"/>
    <col min="22" max="22" width="15.83203125" style="143" customWidth="1"/>
    <col min="23" max="24" width="11.5" style="83" customWidth="1"/>
    <col min="25" max="25" width="11.5" style="147" customWidth="1"/>
    <col min="26" max="26" width="28.5" style="83" customWidth="1"/>
    <col min="27" max="27" width="19.6640625" style="21" bestFit="1" customWidth="1"/>
    <col min="29" max="29" width="28.5" bestFit="1" customWidth="1"/>
  </cols>
  <sheetData>
    <row r="1" spans="1:40">
      <c r="A1" s="5" t="s">
        <v>48</v>
      </c>
      <c r="C1" s="5"/>
      <c r="L1" s="1"/>
    </row>
    <row r="2" spans="1:40" s="1" customFormat="1">
      <c r="A2" s="2" t="s">
        <v>49</v>
      </c>
      <c r="B2" s="55"/>
      <c r="C2" s="5"/>
      <c r="D2" s="153" t="s">
        <v>20</v>
      </c>
      <c r="E2" s="154"/>
      <c r="F2" s="154"/>
      <c r="G2" s="154"/>
      <c r="H2" s="154"/>
      <c r="I2" s="154"/>
      <c r="J2" s="154"/>
      <c r="K2" s="95"/>
      <c r="L2" s="19"/>
      <c r="M2" s="16"/>
      <c r="N2" s="16"/>
      <c r="O2" s="25"/>
      <c r="P2" s="25"/>
      <c r="Q2" s="143"/>
      <c r="R2" s="147"/>
      <c r="S2" s="142"/>
      <c r="T2" s="52"/>
      <c r="U2" s="133"/>
      <c r="V2" s="143"/>
      <c r="W2" s="83"/>
      <c r="X2" s="83"/>
      <c r="Y2" s="147"/>
      <c r="Z2" s="83"/>
      <c r="AA2" s="74" t="s">
        <v>56</v>
      </c>
      <c r="AB2" s="62">
        <f>(0.0005*1000)/(500/1000)</f>
        <v>1</v>
      </c>
      <c r="AC2" s="82" t="s">
        <v>59</v>
      </c>
    </row>
    <row r="3" spans="1:40" ht="13" customHeight="1">
      <c r="A3" s="2" t="s">
        <v>12</v>
      </c>
      <c r="B3" s="8" t="s">
        <v>1</v>
      </c>
      <c r="C3" s="2" t="s">
        <v>0</v>
      </c>
      <c r="D3" s="153" t="s">
        <v>21</v>
      </c>
      <c r="E3" s="154"/>
      <c r="F3" s="154"/>
      <c r="G3" s="38"/>
      <c r="H3" s="156" t="s">
        <v>17</v>
      </c>
      <c r="I3" s="156"/>
      <c r="J3" s="156"/>
      <c r="K3" s="95"/>
      <c r="L3" s="153" t="s">
        <v>9</v>
      </c>
      <c r="M3" s="154"/>
      <c r="N3" s="154"/>
      <c r="O3" s="24"/>
      <c r="P3" s="24"/>
      <c r="Q3" s="153" t="s">
        <v>50</v>
      </c>
      <c r="R3" s="154"/>
      <c r="S3" s="154"/>
      <c r="T3" s="154"/>
      <c r="U3" s="96"/>
      <c r="V3" s="153" t="s">
        <v>27</v>
      </c>
      <c r="W3" s="154"/>
      <c r="X3" s="154"/>
      <c r="Y3" s="154"/>
      <c r="Z3" s="96"/>
      <c r="AA3" s="2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</row>
    <row r="4" spans="1:40" s="10" customFormat="1">
      <c r="A4" s="6"/>
      <c r="B4" s="11" t="s">
        <v>4</v>
      </c>
      <c r="C4" s="6"/>
      <c r="D4" s="27" t="s">
        <v>18</v>
      </c>
      <c r="E4" s="20" t="s">
        <v>19</v>
      </c>
      <c r="F4" s="20" t="s">
        <v>3</v>
      </c>
      <c r="G4" s="28" t="s">
        <v>2</v>
      </c>
      <c r="H4" s="20" t="s">
        <v>18</v>
      </c>
      <c r="I4" s="20" t="s">
        <v>19</v>
      </c>
      <c r="J4" s="20" t="s">
        <v>3</v>
      </c>
      <c r="K4" s="28" t="s">
        <v>2</v>
      </c>
      <c r="L4" s="6" t="s">
        <v>23</v>
      </c>
      <c r="M4" s="22" t="s">
        <v>24</v>
      </c>
      <c r="N4" s="22" t="s">
        <v>25</v>
      </c>
      <c r="O4" s="22" t="s">
        <v>26</v>
      </c>
      <c r="P4" s="22" t="s">
        <v>53</v>
      </c>
      <c r="Q4" s="11" t="s">
        <v>23</v>
      </c>
      <c r="R4" s="6" t="s">
        <v>24</v>
      </c>
      <c r="S4" s="22" t="s">
        <v>25</v>
      </c>
      <c r="T4" s="22" t="s">
        <v>26</v>
      </c>
      <c r="U4" s="81" t="s">
        <v>57</v>
      </c>
      <c r="V4" s="11" t="s">
        <v>23</v>
      </c>
      <c r="W4" s="6" t="s">
        <v>24</v>
      </c>
      <c r="X4" s="6" t="s">
        <v>25</v>
      </c>
      <c r="Y4" s="6" t="s">
        <v>26</v>
      </c>
      <c r="Z4" s="7" t="s">
        <v>57</v>
      </c>
      <c r="AA4" s="29" t="s">
        <v>30</v>
      </c>
      <c r="AB4" s="22" t="s">
        <v>31</v>
      </c>
      <c r="AC4" s="22" t="s">
        <v>32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>
      <c r="A5" s="30" t="s">
        <v>62</v>
      </c>
      <c r="B5" s="55">
        <v>550</v>
      </c>
      <c r="C5" s="57">
        <v>767</v>
      </c>
      <c r="D5" s="144">
        <v>1.0408999999999999</v>
      </c>
      <c r="E5" s="114">
        <v>1.0405</v>
      </c>
      <c r="F5" s="111">
        <f>D5-E5</f>
        <v>3.9999999999995595E-4</v>
      </c>
      <c r="G5" s="132">
        <f>(D5+E5)/2</f>
        <v>1.0407</v>
      </c>
      <c r="H5" s="134">
        <v>1.0740000000000001</v>
      </c>
      <c r="I5" s="18">
        <v>1.0741000000000001</v>
      </c>
      <c r="J5" s="132">
        <f>H5-I5</f>
        <v>-9.9999999999988987E-5</v>
      </c>
      <c r="K5" s="133">
        <f>(H5+I5)/2</f>
        <v>1.0740500000000002</v>
      </c>
      <c r="L5" s="97">
        <v>1.0742</v>
      </c>
      <c r="M5" s="97">
        <v>1.0747</v>
      </c>
      <c r="N5" s="111">
        <f>L5-M5</f>
        <v>-4.9999999999994493E-4</v>
      </c>
      <c r="O5" s="111">
        <f>AVERAGE(L5,M5)</f>
        <v>1.0744500000000001</v>
      </c>
      <c r="P5" s="145">
        <f>O5-K5</f>
        <v>3.9999999999995595E-4</v>
      </c>
      <c r="Q5" s="143" t="s">
        <v>110</v>
      </c>
      <c r="R5" s="147" t="s">
        <v>110</v>
      </c>
      <c r="S5" s="147" t="s">
        <v>110</v>
      </c>
      <c r="T5" s="52" t="e">
        <f>AVERAGE(Q5,R5)</f>
        <v>#DIV/0!</v>
      </c>
      <c r="U5" s="148" t="s">
        <v>110</v>
      </c>
      <c r="V5" s="143" t="s">
        <v>110</v>
      </c>
      <c r="W5" s="147" t="s">
        <v>110</v>
      </c>
      <c r="X5" s="147" t="s">
        <v>110</v>
      </c>
      <c r="Y5" s="147" t="s">
        <v>110</v>
      </c>
      <c r="Z5" s="148" t="s">
        <v>110</v>
      </c>
      <c r="AA5" s="143">
        <f>((P5*1000)/(B5/1000))</f>
        <v>0.72727272727264713</v>
      </c>
      <c r="AB5" s="151" t="s">
        <v>110</v>
      </c>
      <c r="AC5" s="151" t="s">
        <v>110</v>
      </c>
    </row>
    <row r="6" spans="1:40">
      <c r="A6" s="30" t="s">
        <v>69</v>
      </c>
      <c r="B6" s="55">
        <v>550</v>
      </c>
      <c r="C6" s="57">
        <v>774</v>
      </c>
      <c r="D6" s="140">
        <v>1.0073000000000001</v>
      </c>
      <c r="E6" s="132">
        <v>1.0074000000000001</v>
      </c>
      <c r="F6" s="111">
        <f t="shared" ref="F6:F21" si="0">D6-E6</f>
        <v>-9.9999999999988987E-5</v>
      </c>
      <c r="G6" s="132">
        <f t="shared" ref="G6:G28" si="1">(D6+E6)/2</f>
        <v>1.0073500000000002</v>
      </c>
      <c r="H6" s="143">
        <v>1.0403</v>
      </c>
      <c r="I6" s="30">
        <v>1.0404</v>
      </c>
      <c r="J6" s="132">
        <f t="shared" ref="J6:J28" si="2">H6-I6</f>
        <v>-9.9999999999988987E-5</v>
      </c>
      <c r="K6" s="133">
        <f t="shared" ref="K6:K28" si="3">(H6+I6)/2</f>
        <v>1.0403500000000001</v>
      </c>
      <c r="L6" s="105">
        <v>1.0409999999999999</v>
      </c>
      <c r="M6" s="18">
        <v>1.0415000000000001</v>
      </c>
      <c r="N6" s="111">
        <f t="shared" ref="N6:N28" si="4">L6-M6</f>
        <v>-5.0000000000016698E-4</v>
      </c>
      <c r="O6" s="111">
        <f t="shared" ref="O6:O28" si="5">AVERAGE(L6,M6)</f>
        <v>1.04125</v>
      </c>
      <c r="P6" s="145">
        <f t="shared" ref="P6:P28" si="6">O6-K6</f>
        <v>8.9999999999990088E-4</v>
      </c>
      <c r="Q6" s="143">
        <v>1.0077</v>
      </c>
      <c r="R6" s="30">
        <v>1.0077</v>
      </c>
      <c r="S6" s="142">
        <f t="shared" ref="S6:S28" si="7">Q6-R6</f>
        <v>0</v>
      </c>
      <c r="T6" s="142">
        <f t="shared" ref="T6:T28" si="8">AVERAGE(Q6,R6)</f>
        <v>1.0077</v>
      </c>
      <c r="U6" s="112">
        <f t="shared" ref="U6:U28" si="9">T6-G6</f>
        <v>3.4999999999985043E-4</v>
      </c>
      <c r="V6" s="143" t="s">
        <v>110</v>
      </c>
      <c r="W6" s="147" t="s">
        <v>110</v>
      </c>
      <c r="X6" s="147" t="s">
        <v>110</v>
      </c>
      <c r="Y6" s="147" t="s">
        <v>110</v>
      </c>
      <c r="Z6" s="148" t="s">
        <v>110</v>
      </c>
      <c r="AA6" s="143">
        <f t="shared" ref="AA6:AA28" si="10">((P6*1000)/(B6/1000))</f>
        <v>1.6363636363634559</v>
      </c>
      <c r="AB6" s="83" t="s">
        <v>110</v>
      </c>
      <c r="AC6" t="s">
        <v>110</v>
      </c>
    </row>
    <row r="7" spans="1:40">
      <c r="A7" s="30" t="s">
        <v>70</v>
      </c>
      <c r="B7" s="55">
        <v>560</v>
      </c>
      <c r="C7" s="57">
        <v>104</v>
      </c>
      <c r="D7" s="144">
        <v>0.99619999999999997</v>
      </c>
      <c r="E7" s="114">
        <v>0.99619999999999997</v>
      </c>
      <c r="F7" s="111">
        <f t="shared" si="0"/>
        <v>0</v>
      </c>
      <c r="G7" s="132">
        <f t="shared" si="1"/>
        <v>0.99619999999999997</v>
      </c>
      <c r="H7" s="143">
        <v>1.0293000000000001</v>
      </c>
      <c r="I7" s="30">
        <v>1.0290999999999999</v>
      </c>
      <c r="J7" s="132">
        <f t="shared" si="2"/>
        <v>2.0000000000020002E-4</v>
      </c>
      <c r="K7" s="133">
        <f t="shared" si="3"/>
        <v>1.0291999999999999</v>
      </c>
      <c r="L7" s="104">
        <v>1.0308999999999999</v>
      </c>
      <c r="M7" s="104">
        <v>1.0308999999999999</v>
      </c>
      <c r="N7" s="111">
        <f t="shared" si="4"/>
        <v>0</v>
      </c>
      <c r="O7" s="111">
        <f t="shared" si="5"/>
        <v>1.0308999999999999</v>
      </c>
      <c r="P7" s="145">
        <f t="shared" si="6"/>
        <v>1.7000000000000348E-3</v>
      </c>
      <c r="Q7" s="143">
        <v>0.99639999999999995</v>
      </c>
      <c r="R7" s="30">
        <v>0.99639999999999995</v>
      </c>
      <c r="S7" s="142">
        <f t="shared" si="7"/>
        <v>0</v>
      </c>
      <c r="T7" s="142">
        <f t="shared" si="8"/>
        <v>0.99639999999999995</v>
      </c>
      <c r="U7" s="112">
        <f t="shared" si="9"/>
        <v>1.9999999999997797E-4</v>
      </c>
      <c r="V7" s="143" t="s">
        <v>110</v>
      </c>
      <c r="W7" s="147" t="s">
        <v>110</v>
      </c>
      <c r="X7" s="147" t="s">
        <v>110</v>
      </c>
      <c r="Y7" s="147" t="s">
        <v>110</v>
      </c>
      <c r="Z7" s="148" t="s">
        <v>110</v>
      </c>
      <c r="AA7" s="143">
        <f t="shared" si="10"/>
        <v>3.0357142857143478</v>
      </c>
      <c r="AB7" s="83" t="s">
        <v>110</v>
      </c>
      <c r="AC7" t="s">
        <v>110</v>
      </c>
    </row>
    <row r="8" spans="1:40">
      <c r="A8" s="30" t="s">
        <v>63</v>
      </c>
      <c r="B8" s="55">
        <v>540</v>
      </c>
      <c r="C8" s="57">
        <v>768</v>
      </c>
      <c r="D8" s="144">
        <v>0.9758</v>
      </c>
      <c r="E8" s="114">
        <v>0.97540000000000004</v>
      </c>
      <c r="F8" s="111">
        <f t="shared" si="0"/>
        <v>3.9999999999995595E-4</v>
      </c>
      <c r="G8" s="132">
        <f t="shared" si="1"/>
        <v>0.97560000000000002</v>
      </c>
      <c r="H8" s="143">
        <v>1.0091000000000001</v>
      </c>
      <c r="I8" s="30">
        <v>1.0088999999999999</v>
      </c>
      <c r="J8" s="132">
        <f t="shared" si="2"/>
        <v>2.0000000000020002E-4</v>
      </c>
      <c r="K8" s="133">
        <f t="shared" si="3"/>
        <v>1.0089999999999999</v>
      </c>
      <c r="L8" s="98">
        <v>1.0088999999999999</v>
      </c>
      <c r="M8" s="98">
        <v>1.0092000000000001</v>
      </c>
      <c r="N8" s="111">
        <f t="shared" si="4"/>
        <v>-3.00000000000189E-4</v>
      </c>
      <c r="O8" s="111">
        <f t="shared" si="5"/>
        <v>1.00905</v>
      </c>
      <c r="P8" s="145">
        <f t="shared" si="6"/>
        <v>5.0000000000105516E-5</v>
      </c>
      <c r="Q8" s="143" t="s">
        <v>110</v>
      </c>
      <c r="R8" s="147" t="s">
        <v>110</v>
      </c>
      <c r="S8" s="147" t="s">
        <v>110</v>
      </c>
      <c r="T8" s="142" t="e">
        <f t="shared" si="8"/>
        <v>#DIV/0!</v>
      </c>
      <c r="U8" s="148" t="s">
        <v>110</v>
      </c>
      <c r="V8" s="143" t="s">
        <v>110</v>
      </c>
      <c r="W8" s="147" t="s">
        <v>110</v>
      </c>
      <c r="X8" s="147" t="s">
        <v>110</v>
      </c>
      <c r="Y8" s="147" t="s">
        <v>110</v>
      </c>
      <c r="Z8" s="148" t="s">
        <v>110</v>
      </c>
      <c r="AA8" s="143">
        <f t="shared" si="10"/>
        <v>9.2592592592787987E-2</v>
      </c>
      <c r="AB8" s="83" t="s">
        <v>110</v>
      </c>
      <c r="AC8" t="s">
        <v>110</v>
      </c>
    </row>
    <row r="9" spans="1:40">
      <c r="A9" s="30" t="s">
        <v>71</v>
      </c>
      <c r="B9" s="55">
        <v>560</v>
      </c>
      <c r="C9" s="18">
        <v>105</v>
      </c>
      <c r="D9" s="113">
        <v>0.99419999999999997</v>
      </c>
      <c r="E9" s="111">
        <v>0.99419999999999997</v>
      </c>
      <c r="F9" s="111">
        <f t="shared" si="0"/>
        <v>0</v>
      </c>
      <c r="G9" s="132">
        <f t="shared" si="1"/>
        <v>0.99419999999999997</v>
      </c>
      <c r="H9" s="143">
        <v>1.0276000000000001</v>
      </c>
      <c r="I9" s="30">
        <v>1.0276000000000001</v>
      </c>
      <c r="J9" s="132">
        <f t="shared" si="2"/>
        <v>0</v>
      </c>
      <c r="K9" s="133">
        <f t="shared" si="3"/>
        <v>1.0276000000000001</v>
      </c>
      <c r="L9" s="53">
        <v>1.0275000000000001</v>
      </c>
      <c r="M9" s="106">
        <v>1.0279</v>
      </c>
      <c r="N9" s="111">
        <f t="shared" si="4"/>
        <v>-3.9999999999995595E-4</v>
      </c>
      <c r="O9" s="111">
        <f t="shared" si="5"/>
        <v>1.0277000000000001</v>
      </c>
      <c r="P9" s="145">
        <f t="shared" si="6"/>
        <v>9.9999999999988987E-5</v>
      </c>
      <c r="Q9" s="143" t="s">
        <v>110</v>
      </c>
      <c r="R9" s="147" t="s">
        <v>110</v>
      </c>
      <c r="S9" s="147" t="s">
        <v>110</v>
      </c>
      <c r="T9" s="142" t="e">
        <f t="shared" si="8"/>
        <v>#DIV/0!</v>
      </c>
      <c r="U9" s="148" t="s">
        <v>110</v>
      </c>
      <c r="V9" s="143" t="s">
        <v>110</v>
      </c>
      <c r="W9" s="147" t="s">
        <v>110</v>
      </c>
      <c r="X9" s="147" t="s">
        <v>110</v>
      </c>
      <c r="Y9" s="147" t="s">
        <v>110</v>
      </c>
      <c r="Z9" s="148" t="s">
        <v>110</v>
      </c>
      <c r="AA9" s="143">
        <f t="shared" si="10"/>
        <v>0.1785714285714089</v>
      </c>
      <c r="AB9" s="83" t="s">
        <v>110</v>
      </c>
      <c r="AC9" t="s">
        <v>110</v>
      </c>
    </row>
    <row r="10" spans="1:40">
      <c r="A10" s="30" t="s">
        <v>72</v>
      </c>
      <c r="B10" s="55">
        <v>560</v>
      </c>
      <c r="C10" s="18">
        <v>106</v>
      </c>
      <c r="D10" s="113">
        <v>0.96120000000000005</v>
      </c>
      <c r="E10" s="111">
        <v>0.96140000000000003</v>
      </c>
      <c r="F10" s="111">
        <f t="shared" si="0"/>
        <v>-1.9999999999997797E-4</v>
      </c>
      <c r="G10" s="132">
        <f t="shared" si="1"/>
        <v>0.96130000000000004</v>
      </c>
      <c r="H10" s="143">
        <v>0.99450000000000005</v>
      </c>
      <c r="I10" s="30">
        <v>0.99460000000000004</v>
      </c>
      <c r="J10" s="132">
        <f t="shared" si="2"/>
        <v>-9.9999999999988987E-5</v>
      </c>
      <c r="K10" s="133">
        <f t="shared" si="3"/>
        <v>0.99455000000000005</v>
      </c>
      <c r="L10" s="53">
        <v>0.99570000000000003</v>
      </c>
      <c r="M10" s="106">
        <v>0.99609999999999999</v>
      </c>
      <c r="N10" s="111">
        <f t="shared" si="4"/>
        <v>-3.9999999999995595E-4</v>
      </c>
      <c r="O10" s="111">
        <f t="shared" si="5"/>
        <v>0.99590000000000001</v>
      </c>
      <c r="P10" s="145">
        <f t="shared" si="6"/>
        <v>1.3499999999999623E-3</v>
      </c>
      <c r="Q10" s="143">
        <v>0.96209999999999996</v>
      </c>
      <c r="R10" s="30">
        <v>0.96230000000000004</v>
      </c>
      <c r="S10" s="142">
        <f t="shared" si="7"/>
        <v>-2.00000000000089E-4</v>
      </c>
      <c r="T10" s="142">
        <f t="shared" si="8"/>
        <v>0.96219999999999994</v>
      </c>
      <c r="U10" s="112">
        <f t="shared" si="9"/>
        <v>8.9999999999990088E-4</v>
      </c>
      <c r="V10" s="143">
        <v>0.96230000000000004</v>
      </c>
      <c r="W10" s="30">
        <v>0.96209999999999996</v>
      </c>
      <c r="X10" s="83">
        <f>V10-W10</f>
        <v>2.00000000000089E-4</v>
      </c>
      <c r="Y10" s="147">
        <f>AVERAGE(V10,W10)</f>
        <v>0.96219999999999994</v>
      </c>
      <c r="Z10" s="83">
        <f>Y10-G10</f>
        <v>8.9999999999990088E-4</v>
      </c>
      <c r="AA10" s="143">
        <f t="shared" si="10"/>
        <v>2.4107142857142181</v>
      </c>
      <c r="AB10" s="83">
        <f t="shared" ref="AB10:AB28" si="11">(Z10*1000)/(B9/1000)</f>
        <v>1.60714285714268</v>
      </c>
      <c r="AC10">
        <f t="shared" ref="AC10:AC28" si="12">AA10-AB10</f>
        <v>0.80357142857153807</v>
      </c>
    </row>
    <row r="11" spans="1:40" s="52" customFormat="1">
      <c r="A11" s="30" t="s">
        <v>73</v>
      </c>
      <c r="B11" s="55">
        <v>560</v>
      </c>
      <c r="C11" s="18">
        <v>107</v>
      </c>
      <c r="D11" s="113">
        <v>1.0019</v>
      </c>
      <c r="E11" s="111">
        <v>1.002</v>
      </c>
      <c r="F11" s="111">
        <f t="shared" si="0"/>
        <v>-9.9999999999988987E-5</v>
      </c>
      <c r="G11" s="132">
        <f t="shared" si="1"/>
        <v>1.0019499999999999</v>
      </c>
      <c r="H11" s="143">
        <v>1.0354000000000001</v>
      </c>
      <c r="I11" s="30">
        <v>1.0355000000000001</v>
      </c>
      <c r="J11" s="132">
        <f t="shared" si="2"/>
        <v>-9.9999999999988987E-5</v>
      </c>
      <c r="K11" s="133">
        <f t="shared" si="3"/>
        <v>1.03545</v>
      </c>
      <c r="L11" s="53">
        <v>1.0367</v>
      </c>
      <c r="M11" s="106">
        <v>1.0367999999999999</v>
      </c>
      <c r="N11" s="111">
        <f t="shared" si="4"/>
        <v>-9.9999999999988987E-5</v>
      </c>
      <c r="O11" s="111">
        <f t="shared" si="5"/>
        <v>1.0367500000000001</v>
      </c>
      <c r="P11" s="145">
        <f t="shared" si="6"/>
        <v>1.3000000000000789E-3</v>
      </c>
      <c r="Q11" s="143">
        <v>1.0028999999999999</v>
      </c>
      <c r="R11" s="30">
        <v>1.0029999999999999</v>
      </c>
      <c r="S11" s="142">
        <f t="shared" si="7"/>
        <v>-9.9999999999988987E-5</v>
      </c>
      <c r="T11" s="142">
        <f t="shared" si="8"/>
        <v>1.0029499999999998</v>
      </c>
      <c r="U11" s="112">
        <f t="shared" si="9"/>
        <v>9.9999999999988987E-4</v>
      </c>
      <c r="V11" s="143">
        <v>1.0026999999999999</v>
      </c>
      <c r="W11" s="30">
        <v>1.0029999999999999</v>
      </c>
      <c r="X11" s="83">
        <f>V11-W11</f>
        <v>-2.9999999999996696E-4</v>
      </c>
      <c r="Y11" s="147">
        <f>AVERAGE(V11,W11)</f>
        <v>1.00285</v>
      </c>
      <c r="Z11" s="83">
        <f>Y11-G11</f>
        <v>9.0000000000012292E-4</v>
      </c>
      <c r="AA11" s="143">
        <f t="shared" si="10"/>
        <v>2.321428571428712</v>
      </c>
      <c r="AB11" s="83">
        <f t="shared" si="11"/>
        <v>1.6071428571430766</v>
      </c>
      <c r="AC11" s="52">
        <f t="shared" si="12"/>
        <v>0.71428571428563536</v>
      </c>
    </row>
    <row r="12" spans="1:40">
      <c r="A12" s="30" t="s">
        <v>64</v>
      </c>
      <c r="B12" s="55">
        <v>560</v>
      </c>
      <c r="C12" s="57">
        <v>769</v>
      </c>
      <c r="D12" s="144">
        <v>0.96540000000000004</v>
      </c>
      <c r="E12" s="114">
        <v>0.96540000000000004</v>
      </c>
      <c r="F12" s="111">
        <f t="shared" si="0"/>
        <v>0</v>
      </c>
      <c r="G12" s="132">
        <f t="shared" si="1"/>
        <v>0.96540000000000004</v>
      </c>
      <c r="H12" s="143">
        <v>0.99890000000000001</v>
      </c>
      <c r="I12" s="30">
        <v>0.99880000000000002</v>
      </c>
      <c r="J12" s="132">
        <f t="shared" si="2"/>
        <v>9.9999999999988987E-5</v>
      </c>
      <c r="K12" s="133">
        <f t="shared" si="3"/>
        <v>0.99885000000000002</v>
      </c>
      <c r="L12" s="99">
        <v>0.99890000000000001</v>
      </c>
      <c r="M12" s="99">
        <v>0.99909999999999999</v>
      </c>
      <c r="N12" s="111">
        <f t="shared" si="4"/>
        <v>-1.9999999999997797E-4</v>
      </c>
      <c r="O12" s="111">
        <f t="shared" si="5"/>
        <v>0.999</v>
      </c>
      <c r="P12" s="145">
        <f t="shared" si="6"/>
        <v>1.4999999999998348E-4</v>
      </c>
      <c r="Q12" s="143" t="s">
        <v>110</v>
      </c>
      <c r="R12" s="147" t="s">
        <v>110</v>
      </c>
      <c r="S12" s="147" t="s">
        <v>110</v>
      </c>
      <c r="T12" s="142" t="e">
        <f t="shared" si="8"/>
        <v>#DIV/0!</v>
      </c>
      <c r="U12" s="148" t="s">
        <v>110</v>
      </c>
      <c r="V12" s="143" t="s">
        <v>110</v>
      </c>
      <c r="W12" s="147" t="s">
        <v>110</v>
      </c>
      <c r="X12" s="147" t="s">
        <v>110</v>
      </c>
      <c r="Y12" s="147" t="s">
        <v>110</v>
      </c>
      <c r="Z12" s="148" t="s">
        <v>110</v>
      </c>
      <c r="AA12" s="143">
        <f t="shared" si="10"/>
        <v>0.26785714285711332</v>
      </c>
      <c r="AB12" s="83" t="s">
        <v>110</v>
      </c>
      <c r="AC12" t="s">
        <v>110</v>
      </c>
    </row>
    <row r="13" spans="1:40">
      <c r="A13" s="30" t="s">
        <v>74</v>
      </c>
      <c r="B13" s="55">
        <v>560</v>
      </c>
      <c r="C13" s="18">
        <v>108</v>
      </c>
      <c r="D13" s="144">
        <v>0.99819999999999998</v>
      </c>
      <c r="E13" s="114">
        <v>0.99839999999999995</v>
      </c>
      <c r="F13" s="111">
        <f t="shared" si="0"/>
        <v>-1.9999999999997797E-4</v>
      </c>
      <c r="G13" s="132">
        <f t="shared" si="1"/>
        <v>0.99829999999999997</v>
      </c>
      <c r="H13" s="143">
        <v>1.0318000000000001</v>
      </c>
      <c r="I13" s="30">
        <v>1.0313000000000001</v>
      </c>
      <c r="J13" s="132">
        <f t="shared" si="2"/>
        <v>4.9999999999994493E-4</v>
      </c>
      <c r="K13" s="133">
        <f t="shared" si="3"/>
        <v>1.0315500000000002</v>
      </c>
      <c r="L13" s="107">
        <v>1.0316000000000001</v>
      </c>
      <c r="M13" s="107">
        <v>1.0318000000000001</v>
      </c>
      <c r="N13" s="111">
        <f t="shared" si="4"/>
        <v>-1.9999999999997797E-4</v>
      </c>
      <c r="O13" s="111">
        <f t="shared" si="5"/>
        <v>1.0317000000000001</v>
      </c>
      <c r="P13" s="145">
        <f t="shared" si="6"/>
        <v>1.4999999999987246E-4</v>
      </c>
      <c r="Q13" s="143" t="s">
        <v>110</v>
      </c>
      <c r="R13" s="147" t="s">
        <v>110</v>
      </c>
      <c r="S13" s="147" t="s">
        <v>110</v>
      </c>
      <c r="T13" s="142" t="e">
        <f t="shared" si="8"/>
        <v>#DIV/0!</v>
      </c>
      <c r="U13" s="148" t="s">
        <v>110</v>
      </c>
      <c r="V13" s="143" t="s">
        <v>110</v>
      </c>
      <c r="W13" s="147" t="s">
        <v>110</v>
      </c>
      <c r="X13" s="147" t="s">
        <v>110</v>
      </c>
      <c r="Y13" s="147" t="s">
        <v>110</v>
      </c>
      <c r="Z13" s="148" t="s">
        <v>110</v>
      </c>
      <c r="AA13" s="143">
        <f t="shared" si="10"/>
        <v>0.26785714285691509</v>
      </c>
      <c r="AB13" s="83" t="s">
        <v>110</v>
      </c>
      <c r="AC13" t="s">
        <v>110</v>
      </c>
    </row>
    <row r="14" spans="1:40">
      <c r="A14" s="30" t="s">
        <v>75</v>
      </c>
      <c r="B14" s="55">
        <v>500</v>
      </c>
      <c r="C14" s="18">
        <v>109</v>
      </c>
      <c r="D14" s="144">
        <v>1.0091000000000001</v>
      </c>
      <c r="E14" s="114">
        <v>1.0089999999999999</v>
      </c>
      <c r="F14" s="111">
        <f t="shared" si="0"/>
        <v>1.0000000000021103E-4</v>
      </c>
      <c r="G14" s="132">
        <f t="shared" si="1"/>
        <v>1.00905</v>
      </c>
      <c r="H14" s="143">
        <v>1.0425</v>
      </c>
      <c r="I14" s="30">
        <v>1.0425</v>
      </c>
      <c r="J14" s="132">
        <f t="shared" si="2"/>
        <v>0</v>
      </c>
      <c r="K14" s="133">
        <f t="shared" si="3"/>
        <v>1.0425</v>
      </c>
      <c r="L14" s="107">
        <v>1.0443</v>
      </c>
      <c r="M14" s="107">
        <v>1.0444</v>
      </c>
      <c r="N14" s="111">
        <f t="shared" si="4"/>
        <v>-9.9999999999988987E-5</v>
      </c>
      <c r="O14" s="111">
        <f t="shared" si="5"/>
        <v>1.0443500000000001</v>
      </c>
      <c r="P14" s="145">
        <f t="shared" si="6"/>
        <v>1.8500000000001293E-3</v>
      </c>
      <c r="Q14" s="143">
        <v>1.0102</v>
      </c>
      <c r="R14" s="30">
        <v>1.0101</v>
      </c>
      <c r="S14" s="142">
        <f t="shared" si="7"/>
        <v>9.9999999999988987E-5</v>
      </c>
      <c r="T14" s="142">
        <f t="shared" si="8"/>
        <v>1.0101499999999999</v>
      </c>
      <c r="U14" s="112">
        <f t="shared" si="9"/>
        <v>1.0999999999998789E-3</v>
      </c>
      <c r="V14" s="143">
        <v>1.0099</v>
      </c>
      <c r="W14" s="30">
        <v>1.0102</v>
      </c>
      <c r="X14" s="83">
        <f>V14-W14</f>
        <v>-2.9999999999996696E-4</v>
      </c>
      <c r="Y14" s="147">
        <f>AVERAGE(V14,W14)</f>
        <v>1.0100500000000001</v>
      </c>
      <c r="Z14" s="83">
        <f>Y14-G14</f>
        <v>1.0000000000001119E-3</v>
      </c>
      <c r="AA14" s="143">
        <f>((P14*1000)/(B14/1000))</f>
        <v>3.7000000000002586</v>
      </c>
      <c r="AB14" s="83">
        <f t="shared" si="11"/>
        <v>1.7857142857144854</v>
      </c>
      <c r="AC14">
        <f t="shared" si="12"/>
        <v>1.9142857142857732</v>
      </c>
    </row>
    <row r="15" spans="1:40">
      <c r="A15" s="30" t="s">
        <v>76</v>
      </c>
      <c r="B15" s="55">
        <v>450</v>
      </c>
      <c r="C15" s="18">
        <v>110</v>
      </c>
      <c r="D15" s="144">
        <v>0.99970000000000003</v>
      </c>
      <c r="E15" s="114">
        <v>0.99990000000000001</v>
      </c>
      <c r="F15" s="111">
        <f t="shared" si="0"/>
        <v>-1.9999999999997797E-4</v>
      </c>
      <c r="G15" s="132">
        <f t="shared" si="1"/>
        <v>0.99980000000000002</v>
      </c>
      <c r="H15" s="143">
        <v>1.0331999999999999</v>
      </c>
      <c r="I15" s="30">
        <v>1.0330999999999999</v>
      </c>
      <c r="J15" s="132">
        <f t="shared" si="2"/>
        <v>9.9999999999988987E-5</v>
      </c>
      <c r="K15" s="133">
        <f t="shared" si="3"/>
        <v>1.03315</v>
      </c>
      <c r="L15" s="107">
        <v>1.0397000000000001</v>
      </c>
      <c r="M15" s="107">
        <v>1.0398000000000001</v>
      </c>
      <c r="N15" s="111">
        <f t="shared" si="4"/>
        <v>-9.9999999999988987E-5</v>
      </c>
      <c r="O15" s="111">
        <f t="shared" si="5"/>
        <v>1.0397500000000002</v>
      </c>
      <c r="P15" s="145">
        <f t="shared" si="6"/>
        <v>6.6000000000001613E-3</v>
      </c>
      <c r="Q15" s="143">
        <v>1.0038</v>
      </c>
      <c r="R15" s="30">
        <v>1.0038</v>
      </c>
      <c r="S15" s="142">
        <f t="shared" si="7"/>
        <v>0</v>
      </c>
      <c r="T15" s="142">
        <f t="shared" si="8"/>
        <v>1.0038</v>
      </c>
      <c r="U15" s="112">
        <f t="shared" si="9"/>
        <v>4.0000000000000036E-3</v>
      </c>
      <c r="V15" s="143">
        <v>1.0034000000000001</v>
      </c>
      <c r="W15" s="30">
        <v>1.0033000000000001</v>
      </c>
      <c r="X15" s="83">
        <f>V15-W15</f>
        <v>9.9999999999988987E-5</v>
      </c>
      <c r="Y15" s="147">
        <f>AVERAGE(V15,W15)</f>
        <v>1.0033500000000002</v>
      </c>
      <c r="Z15" s="83">
        <f>Y15-G15</f>
        <v>3.5500000000001641E-3</v>
      </c>
      <c r="AA15" s="143">
        <f t="shared" si="10"/>
        <v>14.666666666667025</v>
      </c>
      <c r="AB15" s="83">
        <f t="shared" si="11"/>
        <v>7.1000000000003283</v>
      </c>
      <c r="AC15">
        <f t="shared" si="12"/>
        <v>7.5666666666666966</v>
      </c>
    </row>
    <row r="16" spans="1:40">
      <c r="A16" s="30" t="s">
        <v>77</v>
      </c>
      <c r="B16" s="55">
        <v>560</v>
      </c>
      <c r="C16" s="18">
        <v>111</v>
      </c>
      <c r="D16" s="144">
        <v>0.9919</v>
      </c>
      <c r="E16" s="114">
        <v>0.9919</v>
      </c>
      <c r="F16" s="111">
        <f t="shared" si="0"/>
        <v>0</v>
      </c>
      <c r="G16" s="132">
        <f t="shared" si="1"/>
        <v>0.9919</v>
      </c>
      <c r="H16" s="143">
        <v>1.0253000000000001</v>
      </c>
      <c r="I16" s="30">
        <v>1.0247999999999999</v>
      </c>
      <c r="J16" s="132">
        <f t="shared" si="2"/>
        <v>5.0000000000016698E-4</v>
      </c>
      <c r="K16" s="133">
        <f t="shared" si="3"/>
        <v>1.02505</v>
      </c>
      <c r="L16" s="107">
        <v>1.0287999999999999</v>
      </c>
      <c r="M16" s="107">
        <v>1.0289999999999999</v>
      </c>
      <c r="N16" s="111">
        <f t="shared" si="4"/>
        <v>-1.9999999999997797E-4</v>
      </c>
      <c r="O16" s="111">
        <f t="shared" si="5"/>
        <v>1.0288999999999999</v>
      </c>
      <c r="P16" s="145">
        <f t="shared" si="6"/>
        <v>3.8499999999999091E-3</v>
      </c>
      <c r="Q16" s="143">
        <v>0.99460000000000004</v>
      </c>
      <c r="R16" s="30">
        <v>0.99429999999999996</v>
      </c>
      <c r="S16" s="142">
        <f t="shared" si="7"/>
        <v>3.0000000000007798E-4</v>
      </c>
      <c r="T16" s="142">
        <f t="shared" si="8"/>
        <v>0.99445000000000006</v>
      </c>
      <c r="U16" s="112">
        <f t="shared" si="9"/>
        <v>2.5500000000000522E-3</v>
      </c>
      <c r="V16" s="143">
        <v>0.99419999999999997</v>
      </c>
      <c r="W16" s="30">
        <v>0.99460000000000004</v>
      </c>
      <c r="X16" s="83">
        <f>V16-W16</f>
        <v>-4.0000000000006697E-4</v>
      </c>
      <c r="Y16" s="147">
        <f>AVERAGE(V16,W16)</f>
        <v>0.99439999999999995</v>
      </c>
      <c r="Z16" s="83">
        <f>Y16-G16</f>
        <v>2.4999999999999467E-3</v>
      </c>
      <c r="AA16" s="143">
        <f t="shared" si="10"/>
        <v>6.8749999999998366</v>
      </c>
      <c r="AB16" s="83">
        <f t="shared" si="11"/>
        <v>5.5555555555554372</v>
      </c>
      <c r="AC16">
        <f t="shared" si="12"/>
        <v>1.3194444444443993</v>
      </c>
    </row>
    <row r="17" spans="1:29">
      <c r="A17" s="30" t="s">
        <v>65</v>
      </c>
      <c r="B17" s="55">
        <v>560</v>
      </c>
      <c r="C17" s="57">
        <v>770</v>
      </c>
      <c r="D17" s="144">
        <v>0.99309999999999998</v>
      </c>
      <c r="E17" s="114">
        <v>0.99260000000000004</v>
      </c>
      <c r="F17" s="111">
        <f t="shared" si="0"/>
        <v>4.9999999999994493E-4</v>
      </c>
      <c r="G17" s="132">
        <f t="shared" si="1"/>
        <v>0.99285000000000001</v>
      </c>
      <c r="H17" s="134">
        <v>1.0264</v>
      </c>
      <c r="I17" s="18">
        <v>1.0265</v>
      </c>
      <c r="J17" s="132">
        <f t="shared" si="2"/>
        <v>-9.9999999999988987E-5</v>
      </c>
      <c r="K17" s="133">
        <f t="shared" si="3"/>
        <v>1.0264500000000001</v>
      </c>
      <c r="L17" s="100">
        <v>1.0264</v>
      </c>
      <c r="M17" s="100">
        <v>1.0268999999999999</v>
      </c>
      <c r="N17" s="111">
        <f t="shared" si="4"/>
        <v>-4.9999999999994493E-4</v>
      </c>
      <c r="O17" s="111">
        <f t="shared" si="5"/>
        <v>1.0266500000000001</v>
      </c>
      <c r="P17" s="145">
        <f t="shared" si="6"/>
        <v>1.9999999999997797E-4</v>
      </c>
      <c r="Q17" s="143" t="s">
        <v>110</v>
      </c>
      <c r="R17" s="147" t="s">
        <v>110</v>
      </c>
      <c r="S17" s="147" t="s">
        <v>110</v>
      </c>
      <c r="T17" s="142" t="e">
        <f t="shared" si="8"/>
        <v>#DIV/0!</v>
      </c>
      <c r="U17" s="147" t="s">
        <v>110</v>
      </c>
      <c r="V17" s="143" t="s">
        <v>110</v>
      </c>
      <c r="W17" s="30" t="s">
        <v>110</v>
      </c>
      <c r="X17" s="83" t="s">
        <v>110</v>
      </c>
      <c r="Y17" s="147" t="s">
        <v>110</v>
      </c>
      <c r="Z17" s="83" t="s">
        <v>110</v>
      </c>
      <c r="AA17" s="143">
        <f t="shared" si="10"/>
        <v>0.35714285714281779</v>
      </c>
      <c r="AB17" s="83" t="s">
        <v>110</v>
      </c>
      <c r="AC17" t="s">
        <v>110</v>
      </c>
    </row>
    <row r="18" spans="1:29">
      <c r="A18" s="30" t="s">
        <v>68</v>
      </c>
      <c r="B18" s="55">
        <v>550</v>
      </c>
      <c r="C18" s="18">
        <v>771</v>
      </c>
      <c r="D18" s="144">
        <v>1.01</v>
      </c>
      <c r="E18" s="114">
        <v>1.0104</v>
      </c>
      <c r="F18" s="111">
        <f t="shared" si="0"/>
        <v>-3.9999999999995595E-4</v>
      </c>
      <c r="G18" s="132">
        <f t="shared" si="1"/>
        <v>1.0102</v>
      </c>
      <c r="H18" s="134">
        <v>1.0431999999999999</v>
      </c>
      <c r="I18" s="18">
        <v>1.0430999999999999</v>
      </c>
      <c r="J18" s="132">
        <f t="shared" si="2"/>
        <v>9.9999999999988987E-5</v>
      </c>
      <c r="K18" s="133">
        <f t="shared" si="3"/>
        <v>1.0431499999999998</v>
      </c>
      <c r="L18" s="101">
        <v>1.0438000000000001</v>
      </c>
      <c r="M18" s="101">
        <v>1.0441</v>
      </c>
      <c r="N18" s="111">
        <f t="shared" si="4"/>
        <v>-2.9999999999996696E-4</v>
      </c>
      <c r="O18" s="111">
        <f t="shared" si="5"/>
        <v>1.0439500000000002</v>
      </c>
      <c r="P18" s="145">
        <f t="shared" si="6"/>
        <v>8.0000000000035598E-4</v>
      </c>
      <c r="Q18" s="143">
        <v>1.0103</v>
      </c>
      <c r="R18" s="30">
        <v>1.0104</v>
      </c>
      <c r="S18" s="142">
        <f t="shared" si="7"/>
        <v>-9.9999999999988987E-5</v>
      </c>
      <c r="T18" s="142">
        <f t="shared" si="8"/>
        <v>1.0103499999999999</v>
      </c>
      <c r="U18" s="112">
        <f t="shared" si="9"/>
        <v>1.4999999999987246E-4</v>
      </c>
      <c r="V18" s="143" t="s">
        <v>110</v>
      </c>
      <c r="W18" s="147" t="s">
        <v>110</v>
      </c>
      <c r="X18" s="147" t="s">
        <v>110</v>
      </c>
      <c r="Y18" s="147" t="s">
        <v>110</v>
      </c>
      <c r="Z18" s="148" t="s">
        <v>110</v>
      </c>
      <c r="AA18" s="143">
        <f t="shared" si="10"/>
        <v>1.4545454545461016</v>
      </c>
      <c r="AB18" s="83" t="s">
        <v>110</v>
      </c>
      <c r="AC18" t="s">
        <v>110</v>
      </c>
    </row>
    <row r="19" spans="1:29">
      <c r="A19" s="30" t="s">
        <v>78</v>
      </c>
      <c r="B19" s="55">
        <v>560</v>
      </c>
      <c r="C19" s="18">
        <v>112</v>
      </c>
      <c r="D19" s="144">
        <v>1.0108999999999999</v>
      </c>
      <c r="E19" s="114">
        <v>1.0109999999999999</v>
      </c>
      <c r="F19" s="111">
        <f t="shared" si="0"/>
        <v>-9.9999999999988987E-5</v>
      </c>
      <c r="G19" s="132">
        <f t="shared" si="1"/>
        <v>1.0109499999999998</v>
      </c>
      <c r="H19" s="134">
        <v>1.0439000000000001</v>
      </c>
      <c r="I19" s="18">
        <v>1.0438000000000001</v>
      </c>
      <c r="J19" s="132">
        <f t="shared" si="2"/>
        <v>9.9999999999988987E-5</v>
      </c>
      <c r="K19" s="133">
        <f t="shared" si="3"/>
        <v>1.0438499999999999</v>
      </c>
      <c r="L19" s="108">
        <v>1.0452999999999999</v>
      </c>
      <c r="M19" s="108">
        <v>1.0454000000000001</v>
      </c>
      <c r="N19" s="111">
        <f t="shared" si="4"/>
        <v>-1.0000000000021103E-4</v>
      </c>
      <c r="O19" s="111">
        <f t="shared" si="5"/>
        <v>1.04535</v>
      </c>
      <c r="P19" s="145">
        <f t="shared" si="6"/>
        <v>1.5000000000000568E-3</v>
      </c>
      <c r="Q19" s="143">
        <v>1.0125</v>
      </c>
      <c r="R19" s="30">
        <v>1.0123</v>
      </c>
      <c r="S19" s="142">
        <f t="shared" si="7"/>
        <v>1.9999999999997797E-4</v>
      </c>
      <c r="T19" s="142">
        <f t="shared" si="8"/>
        <v>1.0124</v>
      </c>
      <c r="U19" s="112">
        <f t="shared" si="9"/>
        <v>1.4500000000001734E-3</v>
      </c>
      <c r="V19" s="143">
        <v>1.0119</v>
      </c>
      <c r="W19" s="30">
        <v>1.0121</v>
      </c>
      <c r="X19" s="83">
        <f>V19-W19</f>
        <v>-1.9999999999997797E-4</v>
      </c>
      <c r="Y19" s="147">
        <f>AVERAGE(V19,W19)</f>
        <v>1.012</v>
      </c>
      <c r="Z19" s="83">
        <f>Y19-G19</f>
        <v>1.0500000000002174E-3</v>
      </c>
      <c r="AA19" s="143">
        <f t="shared" si="10"/>
        <v>2.6785714285715296</v>
      </c>
      <c r="AB19" s="83">
        <f t="shared" si="11"/>
        <v>1.9090909090913042</v>
      </c>
      <c r="AC19" s="52">
        <f t="shared" si="12"/>
        <v>0.76948051948022544</v>
      </c>
    </row>
    <row r="20" spans="1:29">
      <c r="A20" s="30" t="s">
        <v>79</v>
      </c>
      <c r="B20" s="55">
        <v>560</v>
      </c>
      <c r="C20" s="18">
        <v>113</v>
      </c>
      <c r="D20" s="144">
        <v>0.96519999999999995</v>
      </c>
      <c r="E20" s="114">
        <v>0.96530000000000005</v>
      </c>
      <c r="F20" s="111">
        <f t="shared" si="0"/>
        <v>-1.0000000000010001E-4</v>
      </c>
      <c r="G20" s="132">
        <f t="shared" si="1"/>
        <v>0.96524999999999994</v>
      </c>
      <c r="H20" s="134">
        <v>0.99860000000000004</v>
      </c>
      <c r="I20" s="18">
        <v>0.99850000000000005</v>
      </c>
      <c r="J20" s="132">
        <f t="shared" si="2"/>
        <v>9.9999999999988987E-5</v>
      </c>
      <c r="K20" s="133">
        <f t="shared" si="3"/>
        <v>0.99855000000000005</v>
      </c>
      <c r="L20" s="108">
        <v>1.0018</v>
      </c>
      <c r="M20" s="108">
        <v>1.0022</v>
      </c>
      <c r="N20" s="111">
        <f t="shared" si="4"/>
        <v>-3.9999999999995595E-4</v>
      </c>
      <c r="O20" s="111">
        <f t="shared" si="5"/>
        <v>1.002</v>
      </c>
      <c r="P20" s="145">
        <f t="shared" si="6"/>
        <v>3.4499999999999531E-3</v>
      </c>
      <c r="Q20" s="143">
        <v>0.9677</v>
      </c>
      <c r="R20" s="30">
        <v>0.96760000000000002</v>
      </c>
      <c r="S20" s="142">
        <f t="shared" si="7"/>
        <v>9.9999999999988987E-5</v>
      </c>
      <c r="T20" s="142">
        <f t="shared" si="8"/>
        <v>0.96765000000000001</v>
      </c>
      <c r="U20" s="112">
        <f t="shared" si="9"/>
        <v>2.4000000000000687E-3</v>
      </c>
      <c r="V20" s="143">
        <v>0.96719999999999995</v>
      </c>
      <c r="W20" s="30">
        <v>0.96709999999999996</v>
      </c>
      <c r="X20" s="83">
        <f>V20-W20</f>
        <v>9.9999999999988987E-5</v>
      </c>
      <c r="Y20" s="147">
        <f>AVERAGE(V20,W20)</f>
        <v>0.96714999999999995</v>
      </c>
      <c r="Z20" s="83">
        <f>Y20-G20</f>
        <v>1.9000000000000128E-3</v>
      </c>
      <c r="AA20" s="143">
        <f t="shared" si="10"/>
        <v>6.1607142857142012</v>
      </c>
      <c r="AB20" s="83">
        <f t="shared" si="11"/>
        <v>3.3928571428571654</v>
      </c>
      <c r="AC20" s="52">
        <f t="shared" si="12"/>
        <v>2.7678571428570358</v>
      </c>
    </row>
    <row r="21" spans="1:29">
      <c r="A21" s="30" t="s">
        <v>80</v>
      </c>
      <c r="B21" s="55">
        <v>550</v>
      </c>
      <c r="C21" s="18">
        <v>114</v>
      </c>
      <c r="D21" s="144">
        <v>1.0004</v>
      </c>
      <c r="E21" s="114">
        <v>1.0004999999999999</v>
      </c>
      <c r="F21" s="111">
        <f t="shared" si="0"/>
        <v>-9.9999999999988987E-5</v>
      </c>
      <c r="G21" s="132">
        <f t="shared" si="1"/>
        <v>1.0004499999999998</v>
      </c>
      <c r="H21" s="134">
        <v>1.0333000000000001</v>
      </c>
      <c r="I21" s="18">
        <v>1.0333000000000001</v>
      </c>
      <c r="J21" s="132">
        <f t="shared" si="2"/>
        <v>0</v>
      </c>
      <c r="K21" s="133">
        <f t="shared" si="3"/>
        <v>1.0333000000000001</v>
      </c>
      <c r="L21" s="108">
        <v>1.0376000000000001</v>
      </c>
      <c r="M21" s="108">
        <v>1.0375000000000001</v>
      </c>
      <c r="N21" s="111">
        <f t="shared" si="4"/>
        <v>9.9999999999988987E-5</v>
      </c>
      <c r="O21" s="111">
        <f t="shared" si="5"/>
        <v>1.03755</v>
      </c>
      <c r="P21" s="145">
        <f t="shared" si="6"/>
        <v>4.249999999999865E-3</v>
      </c>
      <c r="Q21" s="143">
        <v>1.0035000000000001</v>
      </c>
      <c r="R21" s="30">
        <v>1.0031000000000001</v>
      </c>
      <c r="S21" s="142">
        <f t="shared" si="7"/>
        <v>3.9999999999995595E-4</v>
      </c>
      <c r="T21" s="142">
        <f t="shared" si="8"/>
        <v>1.0033000000000001</v>
      </c>
      <c r="U21" s="112">
        <f t="shared" si="9"/>
        <v>2.8500000000002412E-3</v>
      </c>
      <c r="V21" s="143">
        <v>1.0029999999999999</v>
      </c>
      <c r="W21" s="30">
        <v>1.0031000000000001</v>
      </c>
      <c r="X21" s="83">
        <f>V21-W21</f>
        <v>-1.0000000000021103E-4</v>
      </c>
      <c r="Y21" s="147">
        <f>AVERAGE(V21,W21)</f>
        <v>1.00305</v>
      </c>
      <c r="Z21" s="83">
        <f>Y21-G21</f>
        <v>2.6000000000001577E-3</v>
      </c>
      <c r="AA21" s="143">
        <f t="shared" si="10"/>
        <v>7.7272727272724815</v>
      </c>
      <c r="AB21" s="83">
        <f t="shared" si="11"/>
        <v>4.6428571428574239</v>
      </c>
      <c r="AC21" s="52">
        <f t="shared" si="12"/>
        <v>3.0844155844150576</v>
      </c>
    </row>
    <row r="22" spans="1:29">
      <c r="A22" s="30" t="s">
        <v>66</v>
      </c>
      <c r="B22" s="55">
        <v>560</v>
      </c>
      <c r="C22" s="18">
        <v>772</v>
      </c>
      <c r="D22" s="144">
        <v>1.0141</v>
      </c>
      <c r="E22" s="114">
        <v>1.0145999999999999</v>
      </c>
      <c r="F22" s="111">
        <f>D22-E22</f>
        <v>-4.9999999999994493E-4</v>
      </c>
      <c r="G22" s="132">
        <f t="shared" si="1"/>
        <v>1.0143499999999999</v>
      </c>
      <c r="H22" s="134">
        <v>1.0471999999999999</v>
      </c>
      <c r="I22" s="18">
        <v>1.0477000000000001</v>
      </c>
      <c r="J22" s="132">
        <f t="shared" si="2"/>
        <v>-5.0000000000016698E-4</v>
      </c>
      <c r="K22" s="133">
        <f t="shared" si="3"/>
        <v>1.04745</v>
      </c>
      <c r="L22" s="102">
        <v>1.0477000000000001</v>
      </c>
      <c r="M22" s="102">
        <v>1.0481</v>
      </c>
      <c r="N22" s="111">
        <f t="shared" si="4"/>
        <v>-3.9999999999995595E-4</v>
      </c>
      <c r="O22" s="111">
        <f t="shared" si="5"/>
        <v>1.0479000000000001</v>
      </c>
      <c r="P22" s="145">
        <f t="shared" si="6"/>
        <v>4.5000000000006146E-4</v>
      </c>
      <c r="Q22" s="143" t="s">
        <v>110</v>
      </c>
      <c r="R22" s="147" t="s">
        <v>110</v>
      </c>
      <c r="S22" s="147" t="s">
        <v>110</v>
      </c>
      <c r="T22" s="142" t="e">
        <f t="shared" si="8"/>
        <v>#DIV/0!</v>
      </c>
      <c r="U22" s="147" t="s">
        <v>110</v>
      </c>
      <c r="V22" s="143" t="s">
        <v>110</v>
      </c>
      <c r="W22" s="147" t="s">
        <v>110</v>
      </c>
      <c r="X22" s="147" t="s">
        <v>110</v>
      </c>
      <c r="Y22" s="147" t="s">
        <v>110</v>
      </c>
      <c r="Z22" s="148" t="s">
        <v>110</v>
      </c>
      <c r="AA22" s="143">
        <f t="shared" si="10"/>
        <v>0.80357142857153829</v>
      </c>
      <c r="AB22" s="83" t="s">
        <v>110</v>
      </c>
      <c r="AC22" s="52" t="s">
        <v>110</v>
      </c>
    </row>
    <row r="23" spans="1:29">
      <c r="A23" s="30" t="s">
        <v>82</v>
      </c>
      <c r="B23" s="55">
        <v>515</v>
      </c>
      <c r="C23" s="18">
        <v>115</v>
      </c>
      <c r="D23" s="144">
        <v>1.0326</v>
      </c>
      <c r="E23" s="114">
        <v>1.0325</v>
      </c>
      <c r="F23" s="111">
        <f t="shared" ref="F23:F25" si="13">D23-E23</f>
        <v>9.9999999999988987E-5</v>
      </c>
      <c r="G23" s="132">
        <f t="shared" si="1"/>
        <v>1.0325500000000001</v>
      </c>
      <c r="H23" s="134">
        <v>1.0656000000000001</v>
      </c>
      <c r="I23" s="18">
        <v>1.0661</v>
      </c>
      <c r="J23" s="132">
        <f t="shared" si="2"/>
        <v>-4.9999999999994493E-4</v>
      </c>
      <c r="K23" s="133">
        <f t="shared" si="3"/>
        <v>1.0658500000000002</v>
      </c>
      <c r="L23" s="109">
        <v>1.0658000000000001</v>
      </c>
      <c r="M23" s="109">
        <v>1.0662</v>
      </c>
      <c r="N23" s="111">
        <f t="shared" si="4"/>
        <v>-3.9999999999995595E-4</v>
      </c>
      <c r="O23" s="111">
        <f t="shared" si="5"/>
        <v>1.0660000000000001</v>
      </c>
      <c r="P23" s="145">
        <f t="shared" si="6"/>
        <v>1.4999999999987246E-4</v>
      </c>
      <c r="Q23" s="143" t="s">
        <v>110</v>
      </c>
      <c r="R23" s="147" t="s">
        <v>110</v>
      </c>
      <c r="S23" s="147" t="s">
        <v>110</v>
      </c>
      <c r="T23" s="142" t="e">
        <f t="shared" si="8"/>
        <v>#DIV/0!</v>
      </c>
      <c r="U23" s="147" t="s">
        <v>110</v>
      </c>
      <c r="V23" s="143" t="s">
        <v>110</v>
      </c>
      <c r="W23" s="147" t="s">
        <v>110</v>
      </c>
      <c r="X23" s="147" t="s">
        <v>110</v>
      </c>
      <c r="Y23" s="147" t="s">
        <v>110</v>
      </c>
      <c r="Z23" s="148" t="s">
        <v>110</v>
      </c>
      <c r="AA23" s="143">
        <f t="shared" si="10"/>
        <v>0.29126213592208244</v>
      </c>
      <c r="AB23" s="83" t="s">
        <v>110</v>
      </c>
      <c r="AC23" s="52" t="s">
        <v>110</v>
      </c>
    </row>
    <row r="24" spans="1:29">
      <c r="A24" s="30" t="s">
        <v>81</v>
      </c>
      <c r="B24" s="55">
        <v>550</v>
      </c>
      <c r="C24" s="18">
        <v>116</v>
      </c>
      <c r="D24" s="144">
        <v>0.97840000000000005</v>
      </c>
      <c r="E24" s="114">
        <v>0.97870000000000001</v>
      </c>
      <c r="F24" s="111">
        <f t="shared" si="13"/>
        <v>-2.9999999999996696E-4</v>
      </c>
      <c r="G24" s="132">
        <f t="shared" si="1"/>
        <v>0.97855000000000003</v>
      </c>
      <c r="H24" s="134">
        <v>1.0117</v>
      </c>
      <c r="I24" s="18">
        <v>1.0117</v>
      </c>
      <c r="J24" s="132">
        <f t="shared" si="2"/>
        <v>0</v>
      </c>
      <c r="K24" s="133">
        <f t="shared" si="3"/>
        <v>1.0117</v>
      </c>
      <c r="L24" s="109">
        <v>1.0150999999999999</v>
      </c>
      <c r="M24" s="109">
        <v>1.0150999999999999</v>
      </c>
      <c r="N24" s="111">
        <f t="shared" si="4"/>
        <v>0</v>
      </c>
      <c r="O24" s="111">
        <f t="shared" si="5"/>
        <v>1.0150999999999999</v>
      </c>
      <c r="P24" s="145">
        <f t="shared" si="6"/>
        <v>3.3999999999998476E-3</v>
      </c>
      <c r="Q24" s="143">
        <v>0.98070000000000002</v>
      </c>
      <c r="R24" s="30">
        <v>0.98089999999999999</v>
      </c>
      <c r="S24" s="142">
        <f t="shared" si="7"/>
        <v>-1.9999999999997797E-4</v>
      </c>
      <c r="T24" s="142">
        <f t="shared" si="8"/>
        <v>0.98080000000000001</v>
      </c>
      <c r="U24" s="112">
        <f t="shared" si="9"/>
        <v>2.2499999999999742E-3</v>
      </c>
      <c r="V24" s="143">
        <v>0.98080000000000001</v>
      </c>
      <c r="W24" s="30">
        <v>0.98070000000000002</v>
      </c>
      <c r="X24" s="83">
        <f>V24-W24</f>
        <v>9.9999999999988987E-5</v>
      </c>
      <c r="Y24" s="147">
        <f>AVERAGE(V24,W24)</f>
        <v>0.98075000000000001</v>
      </c>
      <c r="Z24" s="83">
        <f>Y24-G24</f>
        <v>2.1999999999999797E-3</v>
      </c>
      <c r="AA24" s="143">
        <f t="shared" si="10"/>
        <v>6.1818181818179045</v>
      </c>
      <c r="AB24" s="83">
        <f t="shared" si="11"/>
        <v>4.2718446601941356</v>
      </c>
      <c r="AC24" s="52">
        <f t="shared" si="12"/>
        <v>1.909973521623769</v>
      </c>
    </row>
    <row r="25" spans="1:29">
      <c r="A25" s="30" t="s">
        <v>83</v>
      </c>
      <c r="B25" s="55">
        <v>520</v>
      </c>
      <c r="C25" s="18">
        <v>117</v>
      </c>
      <c r="D25" s="144">
        <v>0.97460000000000002</v>
      </c>
      <c r="E25" s="114">
        <v>0.97489999999999999</v>
      </c>
      <c r="F25" s="111">
        <f t="shared" si="13"/>
        <v>-2.9999999999996696E-4</v>
      </c>
      <c r="G25" s="132">
        <f t="shared" si="1"/>
        <v>0.97475000000000001</v>
      </c>
      <c r="H25" s="134">
        <v>1.0079</v>
      </c>
      <c r="I25" s="18">
        <v>1.0078</v>
      </c>
      <c r="J25" s="132">
        <f t="shared" si="2"/>
        <v>9.9999999999988987E-5</v>
      </c>
      <c r="K25" s="133">
        <f t="shared" si="3"/>
        <v>1.0078499999999999</v>
      </c>
      <c r="L25" s="109">
        <v>1.0108999999999999</v>
      </c>
      <c r="M25" s="109">
        <v>1.0109999999999999</v>
      </c>
      <c r="N25" s="111">
        <f t="shared" si="4"/>
        <v>-9.9999999999988987E-5</v>
      </c>
      <c r="O25" s="111">
        <f t="shared" si="5"/>
        <v>1.0109499999999998</v>
      </c>
      <c r="P25" s="145">
        <f t="shared" si="6"/>
        <v>3.0999999999998806E-3</v>
      </c>
      <c r="Q25" s="143">
        <v>0.97629999999999995</v>
      </c>
      <c r="R25" s="30">
        <v>0.97650000000000003</v>
      </c>
      <c r="S25" s="142">
        <f t="shared" si="7"/>
        <v>-2.00000000000089E-4</v>
      </c>
      <c r="T25" s="142">
        <f t="shared" si="8"/>
        <v>0.97639999999999993</v>
      </c>
      <c r="U25" s="112">
        <f t="shared" si="9"/>
        <v>1.6499999999999293E-3</v>
      </c>
      <c r="V25" s="143">
        <v>0.97609999999999997</v>
      </c>
      <c r="W25" s="30">
        <v>0.97650000000000003</v>
      </c>
      <c r="X25" s="83">
        <f>V25-W25</f>
        <v>-4.0000000000006697E-4</v>
      </c>
      <c r="Y25" s="147">
        <f>AVERAGE(V25,W25)</f>
        <v>0.97629999999999995</v>
      </c>
      <c r="Z25" s="83">
        <f>Y25-G25</f>
        <v>1.5499999999999403E-3</v>
      </c>
      <c r="AA25" s="143">
        <f t="shared" si="10"/>
        <v>5.9615384615382316</v>
      </c>
      <c r="AB25" s="83">
        <f t="shared" si="11"/>
        <v>2.8181818181817095</v>
      </c>
      <c r="AC25" s="52">
        <f t="shared" si="12"/>
        <v>3.1433566433565221</v>
      </c>
    </row>
    <row r="26" spans="1:29">
      <c r="A26" s="30" t="s">
        <v>67</v>
      </c>
      <c r="B26" s="55">
        <v>520</v>
      </c>
      <c r="C26" s="18">
        <v>773</v>
      </c>
      <c r="D26" s="144">
        <v>1.0201</v>
      </c>
      <c r="E26" s="114">
        <v>1.0199</v>
      </c>
      <c r="F26" s="111">
        <f>D26-E26</f>
        <v>1.9999999999997797E-4</v>
      </c>
      <c r="G26" s="132">
        <f t="shared" si="1"/>
        <v>1.02</v>
      </c>
      <c r="H26" s="134">
        <v>1.0532999999999999</v>
      </c>
      <c r="I26" s="18">
        <v>1.0531999999999999</v>
      </c>
      <c r="J26" s="132">
        <f t="shared" si="2"/>
        <v>9.9999999999988987E-5</v>
      </c>
      <c r="K26" s="133">
        <f t="shared" si="3"/>
        <v>1.0532499999999998</v>
      </c>
      <c r="L26" s="103">
        <v>1.0535000000000001</v>
      </c>
      <c r="M26" s="103">
        <v>1.0532999999999999</v>
      </c>
      <c r="N26" s="111">
        <f t="shared" si="4"/>
        <v>2.0000000000020002E-4</v>
      </c>
      <c r="O26" s="111">
        <f t="shared" si="5"/>
        <v>1.0533999999999999</v>
      </c>
      <c r="P26" s="145">
        <f t="shared" si="6"/>
        <v>1.500000000000945E-4</v>
      </c>
      <c r="Q26" s="143" t="s">
        <v>110</v>
      </c>
      <c r="R26" s="147" t="s">
        <v>110</v>
      </c>
      <c r="S26" s="147" t="s">
        <v>110</v>
      </c>
      <c r="T26" s="142" t="e">
        <f t="shared" si="8"/>
        <v>#DIV/0!</v>
      </c>
      <c r="U26" s="147" t="s">
        <v>110</v>
      </c>
      <c r="V26" s="143" t="s">
        <v>110</v>
      </c>
      <c r="W26" s="147" t="s">
        <v>110</v>
      </c>
      <c r="X26" s="147" t="s">
        <v>110</v>
      </c>
      <c r="Y26" s="147" t="s">
        <v>110</v>
      </c>
      <c r="Z26" s="148" t="s">
        <v>110</v>
      </c>
      <c r="AA26" s="143">
        <f t="shared" si="10"/>
        <v>0.28846153846172018</v>
      </c>
      <c r="AB26" s="83" t="s">
        <v>110</v>
      </c>
      <c r="AC26" s="52" t="s">
        <v>110</v>
      </c>
    </row>
    <row r="27" spans="1:29">
      <c r="A27" s="30" t="s">
        <v>84</v>
      </c>
      <c r="B27" s="55">
        <v>560</v>
      </c>
      <c r="C27" s="18">
        <v>118</v>
      </c>
      <c r="D27" s="113">
        <v>0.99419999999999997</v>
      </c>
      <c r="E27" s="111">
        <v>0.99419999999999997</v>
      </c>
      <c r="F27" s="111">
        <f t="shared" ref="F27:F28" si="14">D27-E27</f>
        <v>0</v>
      </c>
      <c r="G27" s="132">
        <f t="shared" si="1"/>
        <v>0.99419999999999997</v>
      </c>
      <c r="H27" s="114">
        <v>1.0276000000000001</v>
      </c>
      <c r="I27" s="114">
        <v>1.0271999999999999</v>
      </c>
      <c r="J27" s="132">
        <f t="shared" si="2"/>
        <v>4.0000000000017799E-4</v>
      </c>
      <c r="K27" s="133">
        <f t="shared" si="3"/>
        <v>1.0274000000000001</v>
      </c>
      <c r="L27" s="53">
        <v>1.0277000000000001</v>
      </c>
      <c r="M27" s="110">
        <v>1.0279</v>
      </c>
      <c r="N27" s="111">
        <f t="shared" si="4"/>
        <v>-1.9999999999997797E-4</v>
      </c>
      <c r="O27" s="111">
        <f t="shared" si="5"/>
        <v>1.0278</v>
      </c>
      <c r="P27" s="145">
        <f t="shared" si="6"/>
        <v>3.9999999999995595E-4</v>
      </c>
      <c r="Q27" s="143" t="s">
        <v>110</v>
      </c>
      <c r="R27" s="147" t="s">
        <v>110</v>
      </c>
      <c r="S27" s="147" t="s">
        <v>110</v>
      </c>
      <c r="T27" s="142" t="e">
        <f t="shared" si="8"/>
        <v>#DIV/0!</v>
      </c>
      <c r="U27" s="147" t="s">
        <v>110</v>
      </c>
      <c r="V27" s="143" t="s">
        <v>110</v>
      </c>
      <c r="W27" s="147" t="s">
        <v>110</v>
      </c>
      <c r="X27" s="147" t="s">
        <v>110</v>
      </c>
      <c r="Y27" s="147" t="s">
        <v>110</v>
      </c>
      <c r="Z27" s="148" t="s">
        <v>110</v>
      </c>
      <c r="AA27" s="143">
        <f t="shared" si="10"/>
        <v>0.71428571428563559</v>
      </c>
      <c r="AB27" s="83" t="s">
        <v>110</v>
      </c>
      <c r="AC27" s="52" t="s">
        <v>110</v>
      </c>
    </row>
    <row r="28" spans="1:29">
      <c r="A28" s="30" t="s">
        <v>85</v>
      </c>
      <c r="B28" s="55">
        <v>550</v>
      </c>
      <c r="C28" s="18">
        <v>119</v>
      </c>
      <c r="D28" s="113">
        <v>1.0036</v>
      </c>
      <c r="E28" s="111">
        <v>1.0038</v>
      </c>
      <c r="F28" s="111">
        <f t="shared" si="14"/>
        <v>-1.9999999999997797E-4</v>
      </c>
      <c r="G28" s="132">
        <f t="shared" si="1"/>
        <v>1.0037</v>
      </c>
      <c r="H28" s="114">
        <v>1.0373000000000001</v>
      </c>
      <c r="I28" s="114">
        <v>1.0367999999999999</v>
      </c>
      <c r="J28" s="132">
        <f t="shared" si="2"/>
        <v>5.0000000000016698E-4</v>
      </c>
      <c r="K28" s="133">
        <f t="shared" si="3"/>
        <v>1.03705</v>
      </c>
      <c r="L28" s="53">
        <v>1.0386</v>
      </c>
      <c r="M28" s="110">
        <v>1.0387999999999999</v>
      </c>
      <c r="N28" s="111">
        <f t="shared" si="4"/>
        <v>-1.9999999999997797E-4</v>
      </c>
      <c r="O28" s="111">
        <f t="shared" si="5"/>
        <v>1.0387</v>
      </c>
      <c r="P28" s="145">
        <f t="shared" si="6"/>
        <v>1.6499999999999293E-3</v>
      </c>
      <c r="Q28" s="149">
        <v>1.0046999999999999</v>
      </c>
      <c r="R28" s="146">
        <v>1.0043</v>
      </c>
      <c r="S28" s="142">
        <f t="shared" si="7"/>
        <v>3.9999999999995595E-4</v>
      </c>
      <c r="T28" s="142">
        <f t="shared" si="8"/>
        <v>1.0044999999999999</v>
      </c>
      <c r="U28" s="112">
        <f t="shared" si="9"/>
        <v>7.9999999999991189E-4</v>
      </c>
      <c r="V28" s="143">
        <v>1.0042</v>
      </c>
      <c r="W28" s="83">
        <v>1.0042</v>
      </c>
      <c r="X28" s="83">
        <f>V28-W28</f>
        <v>0</v>
      </c>
      <c r="Y28" s="147">
        <f>AVERAGE(V28,W28)</f>
        <v>1.0042</v>
      </c>
      <c r="Z28" s="83">
        <f>Y28-G28</f>
        <v>4.9999999999994493E-4</v>
      </c>
      <c r="AA28" s="143">
        <f t="shared" si="10"/>
        <v>2.9999999999998712</v>
      </c>
      <c r="AB28" s="83">
        <f t="shared" si="11"/>
        <v>0.89285714285704443</v>
      </c>
      <c r="AC28" s="52">
        <f t="shared" si="12"/>
        <v>2.1071428571428266</v>
      </c>
    </row>
    <row r="29" spans="1:29">
      <c r="A29" s="30"/>
      <c r="C29" s="57"/>
      <c r="E29" s="52"/>
      <c r="F29" s="53"/>
      <c r="G29" s="59"/>
      <c r="H29" s="58"/>
      <c r="I29" s="58"/>
      <c r="J29" s="53"/>
      <c r="L29" s="58"/>
      <c r="M29" s="58"/>
      <c r="N29" s="52"/>
      <c r="O29" s="52"/>
      <c r="U29" s="112"/>
      <c r="Z29" s="145"/>
      <c r="AA29" s="74"/>
      <c r="AB29" s="73"/>
      <c r="AC29" s="73"/>
    </row>
    <row r="30" spans="1:29">
      <c r="A30" s="30"/>
      <c r="C30" s="18"/>
      <c r="E30" s="52"/>
      <c r="F30" s="53"/>
      <c r="G30" s="59"/>
      <c r="H30" s="58"/>
      <c r="I30" s="58"/>
      <c r="J30" s="53"/>
      <c r="L30" s="58"/>
      <c r="M30" s="58"/>
      <c r="N30" s="52"/>
      <c r="O30" s="52"/>
      <c r="U30" s="112"/>
      <c r="Z30" s="145"/>
      <c r="AA30" s="55"/>
      <c r="AB30" s="52"/>
      <c r="AC30" s="52"/>
    </row>
    <row r="31" spans="1:29">
      <c r="A31" s="30"/>
      <c r="C31" s="57"/>
      <c r="E31" s="52"/>
      <c r="G31" s="59"/>
      <c r="H31" s="52"/>
      <c r="I31" s="52"/>
      <c r="L31" s="58"/>
      <c r="M31" s="58"/>
      <c r="N31" s="52"/>
      <c r="O31" s="52"/>
      <c r="U31" s="112"/>
      <c r="AA31" s="70"/>
    </row>
    <row r="32" spans="1:29">
      <c r="L32" s="58"/>
      <c r="O32" s="72" t="s">
        <v>56</v>
      </c>
      <c r="P32" s="73">
        <f>(0.0005*1000)/(500/1000)</f>
        <v>1</v>
      </c>
    </row>
    <row r="33" spans="15:21">
      <c r="O33" s="65"/>
    </row>
    <row r="34" spans="15:21">
      <c r="T34" s="64"/>
      <c r="U34" s="63"/>
    </row>
  </sheetData>
  <mergeCells count="6">
    <mergeCell ref="D2:J2"/>
    <mergeCell ref="D3:F3"/>
    <mergeCell ref="H3:J3"/>
    <mergeCell ref="V3:Y3"/>
    <mergeCell ref="Q3:T3"/>
    <mergeCell ref="L3:N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90" zoomScaleNormal="90" zoomScalePageLayoutView="90" workbookViewId="0">
      <selection activeCell="A30" sqref="A30"/>
    </sheetView>
  </sheetViews>
  <sheetFormatPr baseColWidth="10" defaultColWidth="11.5" defaultRowHeight="14" x14ac:dyDescent="0"/>
  <cols>
    <col min="1" max="1" width="14.5" style="1" bestFit="1" customWidth="1"/>
    <col min="2" max="2" width="11.5" style="52"/>
    <col min="3" max="3" width="11.5" style="142"/>
    <col min="4" max="4" width="46" style="52" customWidth="1"/>
    <col min="5" max="5" width="10.83203125" style="57" customWidth="1"/>
    <col min="6" max="7" width="10.83203125" style="1" customWidth="1"/>
    <col min="8" max="8" width="10.83203125" style="83" customWidth="1"/>
    <col min="9" max="13" width="10.83203125" style="1" customWidth="1"/>
    <col min="14" max="14" width="39.6640625" bestFit="1" customWidth="1"/>
  </cols>
  <sheetData>
    <row r="1" spans="1:14" ht="15">
      <c r="A1" s="34"/>
      <c r="B1" s="35"/>
      <c r="C1" s="35"/>
      <c r="D1" s="35"/>
      <c r="E1" s="34"/>
      <c r="F1" s="35"/>
      <c r="G1" s="35"/>
      <c r="H1" s="35"/>
      <c r="I1" s="35"/>
      <c r="J1" s="35"/>
      <c r="K1" s="35"/>
      <c r="L1" s="35"/>
      <c r="M1" s="35"/>
    </row>
    <row r="2" spans="1:14" ht="18">
      <c r="A2" s="84" t="s">
        <v>33</v>
      </c>
      <c r="B2" s="84" t="s">
        <v>54</v>
      </c>
      <c r="C2" s="84" t="s">
        <v>111</v>
      </c>
      <c r="D2" s="84" t="s">
        <v>61</v>
      </c>
      <c r="E2" s="157" t="s">
        <v>60</v>
      </c>
      <c r="F2" s="157"/>
      <c r="G2" s="157"/>
      <c r="H2" s="157"/>
      <c r="I2" s="157"/>
      <c r="J2" s="157"/>
      <c r="K2" s="157"/>
      <c r="L2" s="85"/>
      <c r="M2" s="85"/>
    </row>
    <row r="3" spans="1:14" s="83" customFormat="1" ht="18">
      <c r="A3" s="84" t="s">
        <v>34</v>
      </c>
      <c r="B3" s="84"/>
      <c r="C3" s="84" t="s">
        <v>112</v>
      </c>
      <c r="D3" s="158" t="s">
        <v>59</v>
      </c>
      <c r="E3" s="158"/>
      <c r="F3" s="158"/>
      <c r="G3" s="158"/>
      <c r="H3" s="158"/>
      <c r="I3" s="158"/>
      <c r="J3" s="158"/>
      <c r="K3" s="158"/>
      <c r="L3" s="158"/>
      <c r="M3" s="158"/>
    </row>
    <row r="4" spans="1:14" s="83" customFormat="1" ht="18">
      <c r="A4" s="84"/>
      <c r="B4" s="84"/>
      <c r="C4" s="84" t="s">
        <v>113</v>
      </c>
      <c r="D4" s="84" t="s">
        <v>55</v>
      </c>
      <c r="E4" s="85" t="s">
        <v>35</v>
      </c>
      <c r="F4" s="85" t="s">
        <v>36</v>
      </c>
      <c r="G4" s="85" t="s">
        <v>37</v>
      </c>
      <c r="H4" s="150" t="s">
        <v>38</v>
      </c>
      <c r="I4" s="85" t="s">
        <v>39</v>
      </c>
      <c r="J4" s="85" t="s">
        <v>40</v>
      </c>
      <c r="K4" s="85" t="s">
        <v>41</v>
      </c>
      <c r="L4" s="85" t="s">
        <v>45</v>
      </c>
      <c r="M4" s="85" t="s">
        <v>46</v>
      </c>
      <c r="N4" s="86"/>
    </row>
    <row r="5" spans="1:14" s="83" customFormat="1" ht="15">
      <c r="A5" s="87" t="s">
        <v>42</v>
      </c>
      <c r="B5" s="88"/>
      <c r="C5" s="88" t="s">
        <v>114</v>
      </c>
      <c r="D5" s="88" t="s">
        <v>43</v>
      </c>
      <c r="E5" s="87" t="s">
        <v>43</v>
      </c>
      <c r="F5" s="88" t="s">
        <v>43</v>
      </c>
      <c r="G5" s="88" t="s">
        <v>43</v>
      </c>
      <c r="H5" s="88" t="s">
        <v>43</v>
      </c>
      <c r="I5" s="88" t="s">
        <v>43</v>
      </c>
      <c r="J5" s="88" t="s">
        <v>43</v>
      </c>
      <c r="K5" s="88" t="s">
        <v>43</v>
      </c>
      <c r="L5" s="88" t="s">
        <v>43</v>
      </c>
      <c r="M5" s="88" t="s">
        <v>43</v>
      </c>
    </row>
    <row r="6" spans="1:14" s="83" customFormat="1" ht="15">
      <c r="A6" s="89"/>
      <c r="B6" s="90"/>
      <c r="C6" s="159"/>
      <c r="D6" s="90"/>
      <c r="E6" s="89"/>
      <c r="F6" s="90"/>
      <c r="G6" s="90"/>
      <c r="H6" s="90"/>
      <c r="I6" s="90"/>
      <c r="J6" s="90"/>
      <c r="K6" s="91" t="s">
        <v>44</v>
      </c>
      <c r="L6" s="91"/>
      <c r="M6" s="91"/>
    </row>
    <row r="7" spans="1:14" s="83" customFormat="1" ht="15">
      <c r="A7" s="92"/>
      <c r="B7" s="92"/>
      <c r="C7" s="160"/>
      <c r="D7" s="92"/>
      <c r="E7" s="92"/>
      <c r="F7" s="92"/>
      <c r="G7" s="92"/>
      <c r="H7" s="92"/>
      <c r="I7" s="92"/>
      <c r="J7" s="92"/>
      <c r="K7" s="93">
        <f>MIN(K8:K23)</f>
        <v>38.486842105263264</v>
      </c>
      <c r="L7" s="93"/>
      <c r="M7" s="93"/>
      <c r="N7" s="94"/>
    </row>
    <row r="8" spans="1:14" ht="15">
      <c r="A8" s="30">
        <v>1.27</v>
      </c>
      <c r="B8" s="30" t="s">
        <v>62</v>
      </c>
      <c r="C8" s="30">
        <v>30</v>
      </c>
      <c r="D8" s="67" t="s">
        <v>110</v>
      </c>
      <c r="E8" s="53">
        <f>gff_filters!R4</f>
        <v>94.399999999999935</v>
      </c>
      <c r="F8" s="53">
        <f>gff_filters!S4</f>
        <v>78.39999999999992</v>
      </c>
      <c r="G8" s="37">
        <f>E8-F8</f>
        <v>16.000000000000014</v>
      </c>
      <c r="H8" s="80" t="s">
        <v>110</v>
      </c>
      <c r="I8" s="80" t="str">
        <f>mesh_filters!AB5</f>
        <v>***</v>
      </c>
      <c r="J8" s="80" t="s">
        <v>110</v>
      </c>
      <c r="K8" s="111">
        <f>E8</f>
        <v>94.399999999999935</v>
      </c>
      <c r="L8" s="37">
        <f>F8</f>
        <v>78.39999999999992</v>
      </c>
      <c r="M8" s="37">
        <f>K8-L8</f>
        <v>16.000000000000014</v>
      </c>
    </row>
    <row r="9" spans="1:14" ht="15">
      <c r="A9" s="30">
        <v>2.4</v>
      </c>
      <c r="B9" s="30" t="s">
        <v>69</v>
      </c>
      <c r="C9" s="30">
        <v>30</v>
      </c>
      <c r="D9" s="36"/>
      <c r="E9" s="53">
        <f>gff_filters!R5</f>
        <v>106.49999999999993</v>
      </c>
      <c r="F9" s="53">
        <f>gff_filters!S5</f>
        <v>83.499999999999687</v>
      </c>
      <c r="G9" s="37">
        <f t="shared" ref="G9:G29" si="0">E9-F9</f>
        <v>23.000000000000242</v>
      </c>
      <c r="H9" s="80">
        <f>mesh_filters!AA6</f>
        <v>1.6363636363634559</v>
      </c>
      <c r="I9" s="80" t="str">
        <f>mesh_filters!AB6</f>
        <v>***</v>
      </c>
      <c r="J9" s="80" t="s">
        <v>110</v>
      </c>
      <c r="K9" s="152">
        <f t="shared" ref="K9:K29" si="1">E9+H9</f>
        <v>108.13636363636338</v>
      </c>
      <c r="L9" s="37">
        <f>F9</f>
        <v>83.499999999999687</v>
      </c>
      <c r="M9" s="37">
        <f t="shared" ref="M9:M29" si="2">K9-L9</f>
        <v>24.636363636363697</v>
      </c>
    </row>
    <row r="10" spans="1:14" ht="15">
      <c r="A10" s="30">
        <v>5.9</v>
      </c>
      <c r="B10" s="30" t="s">
        <v>70</v>
      </c>
      <c r="C10" s="30">
        <v>30</v>
      </c>
      <c r="D10" s="36"/>
      <c r="E10" s="53">
        <f>gff_filters!R6</f>
        <v>122.99999999999977</v>
      </c>
      <c r="F10" s="53">
        <f>gff_filters!S6</f>
        <v>98.999999999999645</v>
      </c>
      <c r="G10" s="37">
        <f t="shared" si="0"/>
        <v>24.000000000000128</v>
      </c>
      <c r="H10" s="80">
        <f>mesh_filters!AA7</f>
        <v>3.0357142857143478</v>
      </c>
      <c r="I10" s="80" t="str">
        <f>mesh_filters!AB7</f>
        <v>***</v>
      </c>
      <c r="J10" s="80" t="s">
        <v>110</v>
      </c>
      <c r="K10" s="152">
        <f t="shared" si="1"/>
        <v>126.03571428571412</v>
      </c>
      <c r="L10" s="37">
        <f>F10</f>
        <v>98.999999999999645</v>
      </c>
      <c r="M10" s="37">
        <f t="shared" si="2"/>
        <v>27.035714285714477</v>
      </c>
    </row>
    <row r="11" spans="1:14" ht="15">
      <c r="A11" s="30">
        <v>1.86</v>
      </c>
      <c r="B11" s="30" t="s">
        <v>63</v>
      </c>
      <c r="C11" s="30">
        <v>30</v>
      </c>
      <c r="D11" s="68" t="s">
        <v>110</v>
      </c>
      <c r="E11" s="53">
        <f>gff_filters!R7</f>
        <v>58.999999999999801</v>
      </c>
      <c r="F11" s="53">
        <f>gff_filters!S7</f>
        <v>43.999999999999964</v>
      </c>
      <c r="G11" s="37">
        <f t="shared" si="0"/>
        <v>14.999999999999837</v>
      </c>
      <c r="H11" s="80" t="s">
        <v>110</v>
      </c>
      <c r="I11" s="80" t="str">
        <f>mesh_filters!AB8</f>
        <v>***</v>
      </c>
      <c r="J11" s="80" t="s">
        <v>110</v>
      </c>
      <c r="K11" s="111">
        <f>E11</f>
        <v>58.999999999999801</v>
      </c>
      <c r="L11" s="37">
        <f>F11</f>
        <v>43.999999999999964</v>
      </c>
      <c r="M11" s="37">
        <f t="shared" si="2"/>
        <v>14.999999999999837</v>
      </c>
    </row>
    <row r="12" spans="1:14" ht="15">
      <c r="A12" s="30">
        <v>3.6</v>
      </c>
      <c r="B12" s="30" t="s">
        <v>71</v>
      </c>
      <c r="C12" s="30">
        <v>30</v>
      </c>
      <c r="D12" s="77"/>
      <c r="E12" s="53">
        <f>gff_filters!R8</f>
        <v>71.499999999999886</v>
      </c>
      <c r="F12" s="53">
        <f>gff_filters!S8</f>
        <v>50.999999999999929</v>
      </c>
      <c r="G12" s="37">
        <f t="shared" si="0"/>
        <v>20.499999999999957</v>
      </c>
      <c r="H12" s="80" t="s">
        <v>110</v>
      </c>
      <c r="I12" s="80" t="str">
        <f>mesh_filters!AB9</f>
        <v>***</v>
      </c>
      <c r="J12" s="80" t="s">
        <v>110</v>
      </c>
      <c r="K12" s="111">
        <f>E12</f>
        <v>71.499999999999886</v>
      </c>
      <c r="L12" s="37">
        <f>F12</f>
        <v>50.999999999999929</v>
      </c>
      <c r="M12" s="37">
        <f t="shared" si="2"/>
        <v>20.499999999999957</v>
      </c>
    </row>
    <row r="13" spans="1:14" ht="15">
      <c r="A13" s="30">
        <v>6.1280000000000001</v>
      </c>
      <c r="B13" s="30" t="s">
        <v>72</v>
      </c>
      <c r="C13" s="30">
        <v>30</v>
      </c>
      <c r="D13" s="77"/>
      <c r="E13" s="53">
        <f>gff_filters!R9</f>
        <v>180.00000000000014</v>
      </c>
      <c r="F13" s="53">
        <f>gff_filters!S9</f>
        <v>149.00000000000023</v>
      </c>
      <c r="G13" s="37">
        <f t="shared" si="0"/>
        <v>30.999999999999915</v>
      </c>
      <c r="H13" s="80">
        <f>mesh_filters!AA10</f>
        <v>2.4107142857142181</v>
      </c>
      <c r="I13" s="80">
        <f>mesh_filters!AB10</f>
        <v>1.60714285714268</v>
      </c>
      <c r="J13" s="80">
        <f t="shared" ref="J13:J26" si="3">H13-I13</f>
        <v>0.80357142857153807</v>
      </c>
      <c r="K13" s="152">
        <f t="shared" si="1"/>
        <v>182.41071428571436</v>
      </c>
      <c r="L13" s="37">
        <f t="shared" ref="L13:L26" si="4">F13+I13</f>
        <v>150.60714285714292</v>
      </c>
      <c r="M13" s="37">
        <f t="shared" si="2"/>
        <v>31.803571428571445</v>
      </c>
    </row>
    <row r="14" spans="1:14" ht="15">
      <c r="A14" s="30">
        <v>6.03</v>
      </c>
      <c r="B14" s="30" t="s">
        <v>73</v>
      </c>
      <c r="C14" s="30">
        <v>30</v>
      </c>
      <c r="D14" s="77"/>
      <c r="E14" s="53">
        <f>gff_filters!R10</f>
        <v>153.00000000000034</v>
      </c>
      <c r="F14" s="53">
        <f>gff_filters!S10</f>
        <v>125.50000000000006</v>
      </c>
      <c r="G14" s="37">
        <f t="shared" si="0"/>
        <v>27.500000000000284</v>
      </c>
      <c r="H14" s="80">
        <f>mesh_filters!AA11</f>
        <v>2.321428571428712</v>
      </c>
      <c r="I14" s="80">
        <f>mesh_filters!AB11</f>
        <v>1.6071428571430766</v>
      </c>
      <c r="J14" s="80">
        <f t="shared" si="3"/>
        <v>0.71428571428563536</v>
      </c>
      <c r="K14" s="152">
        <f t="shared" si="1"/>
        <v>155.32142857142907</v>
      </c>
      <c r="L14" s="37">
        <f t="shared" si="4"/>
        <v>127.10714285714313</v>
      </c>
      <c r="M14" s="37">
        <f t="shared" si="2"/>
        <v>28.214285714285936</v>
      </c>
    </row>
    <row r="15" spans="1:14" ht="15">
      <c r="A15" s="30">
        <v>2.2799999999999998</v>
      </c>
      <c r="B15" s="30" t="s">
        <v>64</v>
      </c>
      <c r="C15" s="30">
        <v>30</v>
      </c>
      <c r="D15" s="68" t="s">
        <v>110</v>
      </c>
      <c r="E15" s="53">
        <f>gff_filters!R11</f>
        <v>49.66666666666675</v>
      </c>
      <c r="F15" s="53">
        <f>gff_filters!S11</f>
        <v>36.999999999999993</v>
      </c>
      <c r="G15" s="37">
        <f t="shared" si="0"/>
        <v>12.666666666666757</v>
      </c>
      <c r="H15" s="80" t="s">
        <v>110</v>
      </c>
      <c r="I15" s="80" t="str">
        <f>mesh_filters!AB12</f>
        <v>***</v>
      </c>
      <c r="J15" s="80" t="s">
        <v>110</v>
      </c>
      <c r="K15" s="111">
        <f>E15</f>
        <v>49.66666666666675</v>
      </c>
      <c r="L15" s="37">
        <f>F15</f>
        <v>36.999999999999993</v>
      </c>
      <c r="M15" s="37">
        <f t="shared" si="2"/>
        <v>12.666666666666757</v>
      </c>
    </row>
    <row r="16" spans="1:14" ht="15">
      <c r="A16" s="30">
        <v>3.8</v>
      </c>
      <c r="B16" s="30" t="s">
        <v>74</v>
      </c>
      <c r="C16" s="30">
        <v>30</v>
      </c>
      <c r="D16" s="77"/>
      <c r="E16" s="53">
        <f>gff_filters!R12</f>
        <v>50.499999999999986</v>
      </c>
      <c r="F16" s="53">
        <f>gff_filters!S12</f>
        <v>37.999999999999979</v>
      </c>
      <c r="G16" s="37">
        <f t="shared" si="0"/>
        <v>12.500000000000007</v>
      </c>
      <c r="H16" s="80" t="s">
        <v>110</v>
      </c>
      <c r="I16" s="80" t="str">
        <f>mesh_filters!AB13</f>
        <v>***</v>
      </c>
      <c r="J16" s="80" t="s">
        <v>110</v>
      </c>
      <c r="K16" s="111">
        <f>E16</f>
        <v>50.499999999999986</v>
      </c>
      <c r="L16" s="37">
        <f>F16</f>
        <v>37.999999999999979</v>
      </c>
      <c r="M16" s="37">
        <f t="shared" si="2"/>
        <v>12.500000000000007</v>
      </c>
    </row>
    <row r="17" spans="1:13" ht="15">
      <c r="A17" s="30">
        <v>6.32</v>
      </c>
      <c r="B17" s="30" t="s">
        <v>75</v>
      </c>
      <c r="C17" s="30">
        <v>30</v>
      </c>
      <c r="D17" s="77"/>
      <c r="E17" s="53">
        <f>AVERAGE(gff_filters!R13,gff_filters!R14)</f>
        <v>189.49999999999994</v>
      </c>
      <c r="F17" s="53">
        <f>AVERAGE(gff_filters!S13,gff_filters!S14)</f>
        <v>157.49999999999997</v>
      </c>
      <c r="G17" s="37">
        <f t="shared" si="0"/>
        <v>31.999999999999972</v>
      </c>
      <c r="H17" s="80">
        <f>AVERAGE(mesh_filters!AA14,mesh_filters!AA15)</f>
        <v>9.1833333333336427</v>
      </c>
      <c r="I17" s="80">
        <f>AVERAGE(mesh_filters!AB14,mesh_filters!AB15)</f>
        <v>4.4428571428574068</v>
      </c>
      <c r="J17" s="80">
        <f t="shared" si="3"/>
        <v>4.7404761904762358</v>
      </c>
      <c r="K17" s="111">
        <f>E17+H17</f>
        <v>198.68333333333359</v>
      </c>
      <c r="L17" s="37">
        <f t="shared" si="4"/>
        <v>161.94285714285738</v>
      </c>
      <c r="M17" s="37">
        <f t="shared" si="2"/>
        <v>36.740476190476215</v>
      </c>
    </row>
    <row r="18" spans="1:13" ht="15">
      <c r="A18" s="30">
        <v>6.34</v>
      </c>
      <c r="B18" s="30" t="s">
        <v>77</v>
      </c>
      <c r="C18" s="30">
        <v>30</v>
      </c>
      <c r="D18" s="77"/>
      <c r="E18" s="53">
        <f>gff_filters!R15</f>
        <v>156.49999999999997</v>
      </c>
      <c r="F18" s="53">
        <f>gff_filters!S15</f>
        <v>128.00000000000006</v>
      </c>
      <c r="G18" s="37">
        <f t="shared" si="0"/>
        <v>28.499999999999915</v>
      </c>
      <c r="H18" s="80">
        <f>mesh_filters!AA16</f>
        <v>6.8749999999998366</v>
      </c>
      <c r="I18" s="80">
        <f>mesh_filters!AB16</f>
        <v>5.5555555555554372</v>
      </c>
      <c r="J18" s="80">
        <f t="shared" si="3"/>
        <v>1.3194444444443993</v>
      </c>
      <c r="K18" s="152">
        <f t="shared" si="1"/>
        <v>163.3749999999998</v>
      </c>
      <c r="L18" s="37">
        <f t="shared" si="4"/>
        <v>133.55555555555549</v>
      </c>
      <c r="M18" s="37">
        <f t="shared" si="2"/>
        <v>29.819444444444315</v>
      </c>
    </row>
    <row r="19" spans="1:13" ht="15">
      <c r="A19" s="30">
        <v>1.62</v>
      </c>
      <c r="B19" s="30" t="s">
        <v>65</v>
      </c>
      <c r="C19" s="30">
        <v>30</v>
      </c>
      <c r="D19" s="68" t="s">
        <v>110</v>
      </c>
      <c r="E19" s="53">
        <f>AVERAGE(gff_filters!R16,gff_filters!R17)</f>
        <v>38.486842105263264</v>
      </c>
      <c r="F19" s="53">
        <f>AVERAGE(gff_filters!S16,gff_filters!S17)</f>
        <v>27.835526315789465</v>
      </c>
      <c r="G19" s="37">
        <f t="shared" si="0"/>
        <v>10.651315789473799</v>
      </c>
      <c r="H19" s="80" t="s">
        <v>110</v>
      </c>
      <c r="I19" s="80" t="s">
        <v>110</v>
      </c>
      <c r="J19" s="80" t="s">
        <v>110</v>
      </c>
      <c r="K19" s="111">
        <f>E19</f>
        <v>38.486842105263264</v>
      </c>
      <c r="L19" s="37">
        <f>F19</f>
        <v>27.835526315789465</v>
      </c>
      <c r="M19" s="37">
        <f t="shared" si="2"/>
        <v>10.651315789473799</v>
      </c>
    </row>
    <row r="20" spans="1:13" ht="15">
      <c r="A20" s="30">
        <v>4.5999999999999996</v>
      </c>
      <c r="B20" s="30" t="s">
        <v>78</v>
      </c>
      <c r="C20" s="30">
        <v>30</v>
      </c>
      <c r="D20" s="68"/>
      <c r="E20" s="53">
        <f>gff_filters!R18</f>
        <v>108.99999999999964</v>
      </c>
      <c r="F20" s="53">
        <f>gff_filters!S18</f>
        <v>87.99999999999973</v>
      </c>
      <c r="G20" s="37">
        <f t="shared" si="0"/>
        <v>20.999999999999915</v>
      </c>
      <c r="H20" s="80">
        <f>mesh_filters!AA19</f>
        <v>2.6785714285715296</v>
      </c>
      <c r="I20" s="80">
        <f>mesh_filters!AB19</f>
        <v>1.9090909090913042</v>
      </c>
      <c r="J20" s="80">
        <f t="shared" si="3"/>
        <v>0.76948051948022544</v>
      </c>
      <c r="K20" s="152">
        <f t="shared" si="1"/>
        <v>111.67857142857117</v>
      </c>
      <c r="L20" s="37">
        <f t="shared" si="4"/>
        <v>89.909090909091034</v>
      </c>
      <c r="M20" s="37">
        <f t="shared" si="2"/>
        <v>21.76948051948014</v>
      </c>
    </row>
    <row r="21" spans="1:13" ht="15">
      <c r="A21" s="30">
        <v>6.49</v>
      </c>
      <c r="B21" s="30" t="s">
        <v>79</v>
      </c>
      <c r="C21" s="30">
        <v>30</v>
      </c>
      <c r="D21" s="36"/>
      <c r="E21" s="53">
        <f>gff_filters!R19</f>
        <v>151</v>
      </c>
      <c r="F21" s="53">
        <f>gff_filters!S19</f>
        <v>124.99999999999983</v>
      </c>
      <c r="G21" s="37">
        <f t="shared" si="0"/>
        <v>26.000000000000171</v>
      </c>
      <c r="H21" s="80">
        <f>mesh_filters!AA20</f>
        <v>6.1607142857142012</v>
      </c>
      <c r="I21" s="80">
        <f>mesh_filters!AB20</f>
        <v>3.3928571428571654</v>
      </c>
      <c r="J21" s="80">
        <f t="shared" si="3"/>
        <v>2.7678571428570358</v>
      </c>
      <c r="K21" s="152">
        <f t="shared" si="1"/>
        <v>157.16071428571419</v>
      </c>
      <c r="L21" s="37">
        <f t="shared" si="4"/>
        <v>128.392857142857</v>
      </c>
      <c r="M21" s="37">
        <f t="shared" si="2"/>
        <v>28.767857142857196</v>
      </c>
    </row>
    <row r="22" spans="1:13" ht="15">
      <c r="A22" s="30">
        <v>6.5</v>
      </c>
      <c r="B22" s="30" t="s">
        <v>80</v>
      </c>
      <c r="C22" s="30">
        <v>30</v>
      </c>
      <c r="D22" s="78"/>
      <c r="E22" s="53">
        <f>gff_filters!R20</f>
        <v>132.99999999999977</v>
      </c>
      <c r="F22" s="53">
        <f>gff_filters!S20</f>
        <v>108.99999999999964</v>
      </c>
      <c r="G22" s="37">
        <f t="shared" si="0"/>
        <v>24.000000000000128</v>
      </c>
      <c r="H22" s="80">
        <f>mesh_filters!AA21</f>
        <v>7.7272727272724815</v>
      </c>
      <c r="I22" s="80">
        <f>mesh_filters!AB21</f>
        <v>4.6428571428574239</v>
      </c>
      <c r="J22" s="80">
        <f t="shared" si="3"/>
        <v>3.0844155844150576</v>
      </c>
      <c r="K22" s="152">
        <f t="shared" si="1"/>
        <v>140.72727272727226</v>
      </c>
      <c r="L22" s="37">
        <f t="shared" si="4"/>
        <v>113.64285714285707</v>
      </c>
      <c r="M22" s="37">
        <f t="shared" si="2"/>
        <v>27.084415584415197</v>
      </c>
    </row>
    <row r="23" spans="1:13" ht="15">
      <c r="A23" s="30">
        <v>1.3</v>
      </c>
      <c r="B23" s="30" t="s">
        <v>66</v>
      </c>
      <c r="C23" s="30">
        <v>30</v>
      </c>
      <c r="D23" s="68" t="s">
        <v>110</v>
      </c>
      <c r="E23" s="53">
        <f>gff_filters!R21</f>
        <v>51.249999999999908</v>
      </c>
      <c r="F23" s="53">
        <f>gff_filters!S21</f>
        <v>39.49999999999995</v>
      </c>
      <c r="G23" s="37">
        <f t="shared" si="0"/>
        <v>11.749999999999957</v>
      </c>
      <c r="H23" s="80" t="s">
        <v>110</v>
      </c>
      <c r="I23" s="80" t="str">
        <f>mesh_filters!AB22</f>
        <v>***</v>
      </c>
      <c r="J23" s="80" t="s">
        <v>110</v>
      </c>
      <c r="K23" s="111">
        <f>E23</f>
        <v>51.249999999999908</v>
      </c>
      <c r="L23" s="37">
        <f>F23</f>
        <v>39.49999999999995</v>
      </c>
      <c r="M23" s="37">
        <f t="shared" si="2"/>
        <v>11.749999999999957</v>
      </c>
    </row>
    <row r="24" spans="1:13" ht="15">
      <c r="A24" s="30">
        <v>2.9</v>
      </c>
      <c r="B24" s="30" t="s">
        <v>82</v>
      </c>
      <c r="C24" s="30">
        <v>30</v>
      </c>
      <c r="D24" s="68"/>
      <c r="E24" s="53">
        <f>gff_filters!R22</f>
        <v>76.500000000000171</v>
      </c>
      <c r="F24" s="53">
        <f>gff_filters!S22</f>
        <v>59.000000000000163</v>
      </c>
      <c r="G24" s="37">
        <f t="shared" si="0"/>
        <v>17.500000000000007</v>
      </c>
      <c r="H24" s="80" t="s">
        <v>110</v>
      </c>
      <c r="I24" s="80" t="str">
        <f>mesh_filters!AB23</f>
        <v>***</v>
      </c>
      <c r="J24" s="80" t="s">
        <v>110</v>
      </c>
      <c r="K24" s="111">
        <f>E24</f>
        <v>76.500000000000171</v>
      </c>
      <c r="L24" s="37">
        <f>F24</f>
        <v>59.000000000000163</v>
      </c>
      <c r="M24" s="37">
        <f t="shared" si="2"/>
        <v>17.500000000000007</v>
      </c>
    </row>
    <row r="25" spans="1:13" ht="15">
      <c r="A25" s="30">
        <v>6.5</v>
      </c>
      <c r="B25" s="30" t="s">
        <v>81</v>
      </c>
      <c r="C25" s="30">
        <v>30</v>
      </c>
      <c r="D25" s="68"/>
      <c r="E25" s="53">
        <f>gff_filters!R23</f>
        <v>141</v>
      </c>
      <c r="F25" s="53">
        <f>gff_filters!S23</f>
        <v>116.49999999999993</v>
      </c>
      <c r="G25" s="37">
        <f t="shared" si="0"/>
        <v>24.500000000000071</v>
      </c>
      <c r="H25" s="80">
        <f>mesh_filters!AA24</f>
        <v>6.1818181818179045</v>
      </c>
      <c r="I25" s="80">
        <f>mesh_filters!AB24</f>
        <v>4.2718446601941356</v>
      </c>
      <c r="J25" s="80">
        <f t="shared" si="3"/>
        <v>1.909973521623769</v>
      </c>
      <c r="K25" s="152">
        <f t="shared" si="1"/>
        <v>147.1818181818179</v>
      </c>
      <c r="L25" s="37">
        <f t="shared" si="4"/>
        <v>120.77184466019406</v>
      </c>
      <c r="M25" s="37">
        <f t="shared" si="2"/>
        <v>26.40997352162384</v>
      </c>
    </row>
    <row r="26" spans="1:13" ht="15">
      <c r="A26" s="30">
        <v>6.5</v>
      </c>
      <c r="B26" s="30" t="s">
        <v>83</v>
      </c>
      <c r="C26" s="30">
        <v>30</v>
      </c>
      <c r="D26" s="78"/>
      <c r="E26" s="53">
        <f>gff_filters!R24</f>
        <v>178.00000000000011</v>
      </c>
      <c r="F26" s="53">
        <f>gff_filters!S24</f>
        <v>146.49999999999997</v>
      </c>
      <c r="G26" s="37">
        <f t="shared" si="0"/>
        <v>31.500000000000142</v>
      </c>
      <c r="H26" s="80">
        <f>mesh_filters!AA25</f>
        <v>5.9615384615382316</v>
      </c>
      <c r="I26" s="80">
        <f>mesh_filters!AB25</f>
        <v>2.8181818181817095</v>
      </c>
      <c r="J26" s="80">
        <f t="shared" si="3"/>
        <v>3.1433566433565221</v>
      </c>
      <c r="K26" s="152">
        <f t="shared" si="1"/>
        <v>183.96153846153834</v>
      </c>
      <c r="L26" s="37">
        <f t="shared" si="4"/>
        <v>149.31818181818167</v>
      </c>
      <c r="M26" s="37">
        <f t="shared" si="2"/>
        <v>34.643356643356668</v>
      </c>
    </row>
    <row r="27" spans="1:13" ht="15">
      <c r="A27" s="30">
        <v>1.48</v>
      </c>
      <c r="B27" s="30" t="s">
        <v>67</v>
      </c>
      <c r="C27" s="30">
        <v>30</v>
      </c>
      <c r="D27" s="68" t="s">
        <v>110</v>
      </c>
      <c r="E27" s="53">
        <f>gff_filters!R25</f>
        <v>33.000000000000028</v>
      </c>
      <c r="F27" s="53">
        <f>gff_filters!S25</f>
        <v>22.600000000000065</v>
      </c>
      <c r="G27" s="37">
        <f t="shared" si="0"/>
        <v>10.399999999999963</v>
      </c>
      <c r="H27" s="80" t="s">
        <v>110</v>
      </c>
      <c r="I27" s="80" t="str">
        <f>mesh_filters!AB26</f>
        <v>***</v>
      </c>
      <c r="J27" s="80" t="s">
        <v>110</v>
      </c>
      <c r="K27" s="111">
        <f>E27</f>
        <v>33.000000000000028</v>
      </c>
      <c r="L27" s="37">
        <f>F27</f>
        <v>22.600000000000065</v>
      </c>
      <c r="M27" s="37">
        <f t="shared" si="2"/>
        <v>10.399999999999963</v>
      </c>
    </row>
    <row r="28" spans="1:13" ht="15">
      <c r="A28" s="30">
        <v>4.66</v>
      </c>
      <c r="B28" s="30" t="s">
        <v>84</v>
      </c>
      <c r="C28" s="30">
        <v>30</v>
      </c>
      <c r="D28" s="68"/>
      <c r="E28" s="53">
        <f>gff_filters!R26</f>
        <v>79.499999999999844</v>
      </c>
      <c r="F28" s="53">
        <f>gff_filters!S26</f>
        <v>58.499999999999943</v>
      </c>
      <c r="G28" s="37">
        <f t="shared" si="0"/>
        <v>20.999999999999901</v>
      </c>
      <c r="H28" s="80" t="s">
        <v>110</v>
      </c>
      <c r="I28" s="80" t="str">
        <f>mesh_filters!AB27</f>
        <v>***</v>
      </c>
      <c r="J28" s="80" t="s">
        <v>110</v>
      </c>
      <c r="K28" s="111">
        <f>E28</f>
        <v>79.499999999999844</v>
      </c>
      <c r="L28" s="37">
        <f>F28</f>
        <v>58.499999999999943</v>
      </c>
      <c r="M28" s="37">
        <f t="shared" si="2"/>
        <v>20.999999999999901</v>
      </c>
    </row>
    <row r="29" spans="1:13" ht="15">
      <c r="A29" s="30">
        <v>1.48</v>
      </c>
      <c r="B29" s="30" t="s">
        <v>85</v>
      </c>
      <c r="C29" s="30">
        <v>30</v>
      </c>
      <c r="D29" s="36"/>
      <c r="E29" s="53">
        <f>gff_filters!R27</f>
        <v>147.00000000000017</v>
      </c>
      <c r="F29" s="53">
        <f>gff_filters!S27</f>
        <v>117.5000000000001</v>
      </c>
      <c r="G29" s="37">
        <f t="shared" si="0"/>
        <v>29.500000000000071</v>
      </c>
      <c r="H29" s="80">
        <f>mesh_filters!AA28</f>
        <v>2.9999999999998712</v>
      </c>
      <c r="I29" s="80" t="s">
        <v>110</v>
      </c>
      <c r="J29" s="80" t="s">
        <v>110</v>
      </c>
      <c r="K29" s="152">
        <f t="shared" si="1"/>
        <v>150.00000000000003</v>
      </c>
      <c r="L29" s="37">
        <f>F29</f>
        <v>117.5000000000001</v>
      </c>
      <c r="M29" s="37">
        <f t="shared" si="2"/>
        <v>32.499999999999929</v>
      </c>
    </row>
    <row r="30" spans="1:13" ht="15">
      <c r="A30" s="30"/>
      <c r="B30" s="76"/>
      <c r="C30" s="76"/>
      <c r="D30" s="68"/>
      <c r="E30" s="53"/>
      <c r="F30" s="37"/>
      <c r="G30" s="37"/>
      <c r="H30" s="80"/>
      <c r="I30" s="71"/>
      <c r="J30" s="71"/>
      <c r="K30" s="37"/>
      <c r="L30" s="37"/>
      <c r="M30" s="37"/>
    </row>
    <row r="31" spans="1:13" ht="15">
      <c r="A31" s="30"/>
      <c r="B31" s="76"/>
      <c r="C31" s="76"/>
      <c r="D31" s="68"/>
      <c r="E31" s="53"/>
      <c r="F31" s="37"/>
      <c r="G31" s="37"/>
      <c r="H31" s="80"/>
      <c r="I31" s="80"/>
      <c r="J31" s="80"/>
      <c r="K31" s="37"/>
      <c r="L31" s="37"/>
      <c r="M31" s="37"/>
    </row>
    <row r="32" spans="1:13">
      <c r="E32" s="79"/>
    </row>
    <row r="33" spans="4:5" ht="15">
      <c r="D33" s="65"/>
      <c r="E33" s="35"/>
    </row>
    <row r="34" spans="4:5" ht="18">
      <c r="D34" s="73"/>
      <c r="E34" s="84"/>
    </row>
    <row r="35" spans="4:5" ht="18">
      <c r="E35" s="84"/>
    </row>
    <row r="36" spans="4:5" ht="18">
      <c r="E36" s="84"/>
    </row>
    <row r="37" spans="4:5" ht="15">
      <c r="E37" s="88"/>
    </row>
    <row r="38" spans="4:5" ht="15">
      <c r="E38" s="159"/>
    </row>
    <row r="39" spans="4:5" ht="15">
      <c r="E39" s="160"/>
    </row>
  </sheetData>
  <mergeCells count="2">
    <mergeCell ref="E2:K2"/>
    <mergeCell ref="D3:M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millipore_filters</vt:lpstr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2016-08-04T00:13:58Z</dcterms:modified>
</cp:coreProperties>
</file>