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31920" yWindow="3960" windowWidth="25600" windowHeight="15540" activeTab="2"/>
  </bookViews>
  <sheets>
    <sheet name="gff_filters" sheetId="1" r:id="rId1"/>
    <sheet name="mesh_filters" sheetId="5" r:id="rId2"/>
    <sheet name="Final" sheetId="6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6" l="1"/>
  <c r="K22" i="6"/>
  <c r="E18" i="6"/>
  <c r="K18" i="6"/>
  <c r="E17" i="6"/>
  <c r="K17" i="6"/>
  <c r="E14" i="6"/>
  <c r="H14" i="6"/>
  <c r="K14" i="6"/>
  <c r="E13" i="6"/>
  <c r="K13" i="6"/>
  <c r="D22" i="6"/>
  <c r="J22" i="6"/>
  <c r="D18" i="6"/>
  <c r="J18" i="6"/>
  <c r="D17" i="6"/>
  <c r="J17" i="6"/>
  <c r="AA28" i="5"/>
  <c r="AA27" i="5"/>
  <c r="AB17" i="5"/>
  <c r="AA18" i="5"/>
  <c r="AA17" i="5"/>
  <c r="T17" i="5"/>
  <c r="Y18" i="5"/>
  <c r="Y17" i="5"/>
  <c r="O5" i="5"/>
  <c r="K5" i="5"/>
  <c r="Z5" i="5"/>
  <c r="Y5" i="5"/>
  <c r="G5" i="5"/>
  <c r="AA5" i="5"/>
  <c r="Y6" i="5"/>
  <c r="G6" i="5"/>
  <c r="AA6" i="5"/>
  <c r="Y7" i="5"/>
  <c r="G7" i="5"/>
  <c r="AA7" i="5"/>
  <c r="Y8" i="5"/>
  <c r="G8" i="5"/>
  <c r="AA8" i="5"/>
  <c r="Y9" i="5"/>
  <c r="G9" i="5"/>
  <c r="AA9" i="5"/>
  <c r="Y10" i="5"/>
  <c r="G10" i="5"/>
  <c r="AA10" i="5"/>
  <c r="Y11" i="5"/>
  <c r="G11" i="5"/>
  <c r="AA11" i="5"/>
  <c r="Y12" i="5"/>
  <c r="G12" i="5"/>
  <c r="AA12" i="5"/>
  <c r="Y13" i="5"/>
  <c r="G13" i="5"/>
  <c r="AA13" i="5"/>
  <c r="Y14" i="5"/>
  <c r="G14" i="5"/>
  <c r="AA14" i="5"/>
  <c r="Y15" i="5"/>
  <c r="G15" i="5"/>
  <c r="AA15" i="5"/>
  <c r="Y16" i="5"/>
  <c r="G16" i="5"/>
  <c r="AA16" i="5"/>
  <c r="G17" i="5"/>
  <c r="G18" i="5"/>
  <c r="Y19" i="5"/>
  <c r="G19" i="5"/>
  <c r="AA19" i="5"/>
  <c r="Y20" i="5"/>
  <c r="G20" i="5"/>
  <c r="AA20" i="5"/>
  <c r="Y21" i="5"/>
  <c r="G21" i="5"/>
  <c r="AA21" i="5"/>
  <c r="Y22" i="5"/>
  <c r="G22" i="5"/>
  <c r="AA22" i="5"/>
  <c r="Y23" i="5"/>
  <c r="G23" i="5"/>
  <c r="AA23" i="5"/>
  <c r="Y24" i="5"/>
  <c r="G24" i="5"/>
  <c r="AA24" i="5"/>
  <c r="H8" i="6"/>
  <c r="O7" i="5"/>
  <c r="K7" i="5"/>
  <c r="Z7" i="5"/>
  <c r="O8" i="5"/>
  <c r="K8" i="5"/>
  <c r="Z8" i="5"/>
  <c r="G8" i="6"/>
  <c r="I8" i="6"/>
  <c r="O17" i="5"/>
  <c r="K17" i="5"/>
  <c r="Z17" i="5"/>
  <c r="H25" i="6"/>
  <c r="H24" i="6"/>
  <c r="H23" i="6"/>
  <c r="H21" i="6"/>
  <c r="H20" i="6"/>
  <c r="H19" i="6"/>
  <c r="H16" i="6"/>
  <c r="H15" i="6"/>
  <c r="H12" i="6"/>
  <c r="H11" i="6"/>
  <c r="H10" i="6"/>
  <c r="H9" i="6"/>
  <c r="O6" i="5"/>
  <c r="K6" i="5"/>
  <c r="Z6" i="5"/>
  <c r="G9" i="6"/>
  <c r="G10" i="6"/>
  <c r="I10" i="6"/>
  <c r="O11" i="5"/>
  <c r="K11" i="5"/>
  <c r="Z11" i="5"/>
  <c r="G11" i="6"/>
  <c r="I11" i="6"/>
  <c r="O10" i="5"/>
  <c r="K10" i="5"/>
  <c r="Z10" i="5"/>
  <c r="G12" i="6"/>
  <c r="I12" i="6"/>
  <c r="O9" i="5"/>
  <c r="K9" i="5"/>
  <c r="Z9" i="5"/>
  <c r="G13" i="6"/>
  <c r="O15" i="5"/>
  <c r="K15" i="5"/>
  <c r="Z15" i="5"/>
  <c r="G14" i="6"/>
  <c r="I14" i="6"/>
  <c r="O14" i="5"/>
  <c r="K14" i="5"/>
  <c r="Z14" i="5"/>
  <c r="G15" i="6"/>
  <c r="I15" i="6"/>
  <c r="O12" i="5"/>
  <c r="K12" i="5"/>
  <c r="Z12" i="5"/>
  <c r="O13" i="5"/>
  <c r="K13" i="5"/>
  <c r="Z13" i="5"/>
  <c r="G16" i="6"/>
  <c r="I16" i="6"/>
  <c r="O18" i="5"/>
  <c r="K18" i="5"/>
  <c r="Z18" i="5"/>
  <c r="O16" i="5"/>
  <c r="K16" i="5"/>
  <c r="Z16" i="5"/>
  <c r="G19" i="6"/>
  <c r="O21" i="5"/>
  <c r="K21" i="5"/>
  <c r="Z21" i="5"/>
  <c r="G20" i="6"/>
  <c r="I20" i="6"/>
  <c r="O20" i="5"/>
  <c r="K20" i="5"/>
  <c r="Z20" i="5"/>
  <c r="G21" i="6"/>
  <c r="O19" i="5"/>
  <c r="K19" i="5"/>
  <c r="Z19" i="5"/>
  <c r="O24" i="5"/>
  <c r="K24" i="5"/>
  <c r="Z24" i="5"/>
  <c r="G23" i="6"/>
  <c r="I23" i="6"/>
  <c r="O23" i="5"/>
  <c r="K23" i="5"/>
  <c r="Z23" i="5"/>
  <c r="G24" i="6"/>
  <c r="I24" i="6"/>
  <c r="O22" i="5"/>
  <c r="K22" i="5"/>
  <c r="Z22" i="5"/>
  <c r="G25" i="6"/>
  <c r="I25" i="6"/>
  <c r="E25" i="6"/>
  <c r="E24" i="6"/>
  <c r="E23" i="6"/>
  <c r="E21" i="6"/>
  <c r="E20" i="6"/>
  <c r="E19" i="6"/>
  <c r="E16" i="6"/>
  <c r="E15" i="6"/>
  <c r="E12" i="6"/>
  <c r="E11" i="6"/>
  <c r="E10" i="6"/>
  <c r="D9" i="6"/>
  <c r="E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F17" i="6"/>
  <c r="F18" i="6"/>
  <c r="D19" i="6"/>
  <c r="F19" i="6"/>
  <c r="D20" i="6"/>
  <c r="F20" i="6"/>
  <c r="D21" i="6"/>
  <c r="F21" i="6"/>
  <c r="F22" i="6"/>
  <c r="D23" i="6"/>
  <c r="F23" i="6"/>
  <c r="D24" i="6"/>
  <c r="F24" i="6"/>
  <c r="D25" i="6"/>
  <c r="F25" i="6"/>
  <c r="D8" i="6"/>
  <c r="E8" i="6"/>
  <c r="F8" i="6"/>
  <c r="K9" i="6"/>
  <c r="J9" i="6"/>
  <c r="L9" i="6"/>
  <c r="J10" i="6"/>
  <c r="K10" i="6"/>
  <c r="L10" i="6"/>
  <c r="J11" i="6"/>
  <c r="K11" i="6"/>
  <c r="L11" i="6"/>
  <c r="J12" i="6"/>
  <c r="K12" i="6"/>
  <c r="L12" i="6"/>
  <c r="J13" i="6"/>
  <c r="L13" i="6"/>
  <c r="J14" i="6"/>
  <c r="L14" i="6"/>
  <c r="J15" i="6"/>
  <c r="K15" i="6"/>
  <c r="L15" i="6"/>
  <c r="J16" i="6"/>
  <c r="K16" i="6"/>
  <c r="L16" i="6"/>
  <c r="L17" i="6"/>
  <c r="L18" i="6"/>
  <c r="J19" i="6"/>
  <c r="K19" i="6"/>
  <c r="L19" i="6"/>
  <c r="J20" i="6"/>
  <c r="K20" i="6"/>
  <c r="L20" i="6"/>
  <c r="J21" i="6"/>
  <c r="K21" i="6"/>
  <c r="L21" i="6"/>
  <c r="L22" i="6"/>
  <c r="J23" i="6"/>
  <c r="K23" i="6"/>
  <c r="L23" i="6"/>
  <c r="J24" i="6"/>
  <c r="K24" i="6"/>
  <c r="L24" i="6"/>
  <c r="J25" i="6"/>
  <c r="K25" i="6"/>
  <c r="L25" i="6"/>
  <c r="J8" i="6"/>
  <c r="K8" i="6"/>
  <c r="L8" i="6"/>
  <c r="J7" i="6"/>
  <c r="AB6" i="5"/>
  <c r="AB7" i="5"/>
  <c r="AB8" i="5"/>
  <c r="AB9" i="5"/>
  <c r="AB10" i="5"/>
  <c r="AB11" i="5"/>
  <c r="AB12" i="5"/>
  <c r="AB13" i="5"/>
  <c r="AB14" i="5"/>
  <c r="AB15" i="5"/>
  <c r="AB16" i="5"/>
  <c r="AB18" i="5"/>
  <c r="AB19" i="5"/>
  <c r="AB20" i="5"/>
  <c r="AB21" i="5"/>
  <c r="AB22" i="5"/>
  <c r="AB23" i="5"/>
  <c r="AB24" i="5"/>
  <c r="AB5" i="5"/>
  <c r="T6" i="5"/>
  <c r="U6" i="5"/>
  <c r="T7" i="5"/>
  <c r="U7" i="5"/>
  <c r="T8" i="5"/>
  <c r="U8" i="5"/>
  <c r="T9" i="5"/>
  <c r="U9" i="5"/>
  <c r="T10" i="5"/>
  <c r="U10" i="5"/>
  <c r="T11" i="5"/>
  <c r="U11" i="5"/>
  <c r="T12" i="5"/>
  <c r="U12" i="5"/>
  <c r="T13" i="5"/>
  <c r="U13" i="5"/>
  <c r="T14" i="5"/>
  <c r="U14" i="5"/>
  <c r="T15" i="5"/>
  <c r="U15" i="5"/>
  <c r="T16" i="5"/>
  <c r="U16" i="5"/>
  <c r="U17" i="5"/>
  <c r="T18" i="5"/>
  <c r="U18" i="5"/>
  <c r="T19" i="5"/>
  <c r="U19" i="5"/>
  <c r="T20" i="5"/>
  <c r="U20" i="5"/>
  <c r="T21" i="5"/>
  <c r="U21" i="5"/>
  <c r="T22" i="5"/>
  <c r="U22" i="5"/>
  <c r="T23" i="5"/>
  <c r="U23" i="5"/>
  <c r="T24" i="5"/>
  <c r="U24" i="5"/>
  <c r="T5" i="5"/>
  <c r="U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5" i="5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4" i="1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5" i="5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</calcChain>
</file>

<file path=xl/sharedStrings.xml><?xml version="1.0" encoding="utf-8"?>
<sst xmlns="http://schemas.openxmlformats.org/spreadsheetml/2006/main" count="200" uniqueCount="104">
  <si>
    <t>Filter #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</si>
  <si>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</si>
  <si>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</si>
  <si>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</si>
  <si>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</si>
  <si>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</si>
  <si>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</si>
  <si>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</si>
  <si>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</si>
  <si>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Sample (103 deg C)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</si>
  <si>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</si>
  <si>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</si>
  <si>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</si>
  <si>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</si>
  <si>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</si>
  <si>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</si>
  <si>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</si>
  <si>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</si>
  <si>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**Scale Calibrated on 11/14/13</t>
  </si>
  <si>
    <t>Tray with Filter</t>
  </si>
  <si>
    <t>weight 1</t>
  </si>
  <si>
    <t>weight 2</t>
  </si>
  <si>
    <t>Tray and Filter Prep (103-105 and 550 Deg C)</t>
  </si>
  <si>
    <t>Tray No filter</t>
  </si>
  <si>
    <t xml:space="preserve">TSS </t>
  </si>
  <si>
    <t>Sampled on:9/17/14</t>
  </si>
  <si>
    <t>Weight 1 (g)</t>
  </si>
  <si>
    <t>Weight 2 (g)</t>
  </si>
  <si>
    <t>Diff (g)</t>
  </si>
  <si>
    <t>Mean (g)</t>
  </si>
  <si>
    <t>Vol of Sample (mL)</t>
  </si>
  <si>
    <t>T5423</t>
  </si>
  <si>
    <t>M5423</t>
  </si>
  <si>
    <t>B5423</t>
  </si>
  <si>
    <t>B5423D</t>
  </si>
  <si>
    <t>T5424</t>
  </si>
  <si>
    <t>M5424</t>
  </si>
  <si>
    <t>B5424</t>
  </si>
  <si>
    <t>T5425</t>
  </si>
  <si>
    <t>T5425D</t>
  </si>
  <si>
    <t>M5425</t>
  </si>
  <si>
    <t>B5425</t>
  </si>
  <si>
    <t>T5426</t>
  </si>
  <si>
    <t>M5426</t>
  </si>
  <si>
    <t>B5426</t>
  </si>
  <si>
    <t>T5427</t>
  </si>
  <si>
    <t>M5427</t>
  </si>
  <si>
    <t>B5427</t>
  </si>
  <si>
    <t>T5428</t>
  </si>
  <si>
    <t>M5428</t>
  </si>
  <si>
    <t>B5428</t>
  </si>
  <si>
    <t>14SA021</t>
  </si>
  <si>
    <t>14SA022</t>
  </si>
  <si>
    <t>14SA023</t>
  </si>
  <si>
    <t>14SA024</t>
  </si>
  <si>
    <t>14SA025</t>
  </si>
  <si>
    <t>14SA026</t>
  </si>
  <si>
    <t>14SA027</t>
  </si>
  <si>
    <t>14SA028</t>
  </si>
  <si>
    <t>14SA029</t>
  </si>
  <si>
    <t>14SA030</t>
  </si>
  <si>
    <t>14SA031</t>
  </si>
  <si>
    <t>14SA032</t>
  </si>
  <si>
    <t>14SA033</t>
  </si>
  <si>
    <t>14SA034</t>
  </si>
  <si>
    <t>14SA035</t>
  </si>
  <si>
    <t>14SA036</t>
  </si>
  <si>
    <t>14SA037</t>
  </si>
  <si>
    <t>14SA038</t>
  </si>
  <si>
    <t>14SA039</t>
  </si>
  <si>
    <t>14SA040</t>
  </si>
  <si>
    <t>Sample (103 deg C) (Tray and Filter)</t>
  </si>
  <si>
    <t>Sample (550  deg C) Just Tray</t>
  </si>
  <si>
    <t>TSS (mg/L)</t>
  </si>
  <si>
    <t>TFS (mg/L)</t>
  </si>
  <si>
    <t>TVS (mg/L)</t>
  </si>
  <si>
    <t>(mg/L)</t>
  </si>
  <si>
    <t>Weight (g)</t>
  </si>
  <si>
    <t>Sample</t>
  </si>
  <si>
    <t>Suspended Solid Samples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</si>
  <si>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</si>
  <si>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</si>
  <si>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</si>
  <si>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</si>
  <si>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</si>
  <si>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</si>
  <si>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</si>
  <si>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</si>
  <si>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</si>
  <si>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>FSS</t>
  </si>
  <si>
    <t>VSS</t>
  </si>
  <si>
    <t>m</t>
  </si>
  <si>
    <t>mg/L</t>
  </si>
  <si>
    <t>MIN</t>
  </si>
  <si>
    <t>Sample (103 deg C) (Just Tray)</t>
  </si>
  <si>
    <t>*Below detection limit</t>
  </si>
  <si>
    <t>for 1000 mL filtered</t>
  </si>
  <si>
    <t>Detection Limit for 2000 mL filtered</t>
  </si>
  <si>
    <t>*** Below detection limit</t>
  </si>
  <si>
    <t>***</t>
  </si>
  <si>
    <t>Dist</t>
  </si>
  <si>
    <t>from</t>
  </si>
  <si>
    <t>Mouth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</si>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</sst>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Verdana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</font>
    <font>
      <b/>
      <sz val="14"/>
      <name val="Arial"/>
      <family val="2"/>
    </font>
    <font>
      <b/>
      <sz val="12"/>
      <color theme="1"/>
      <name val="Arial"/>
    </font>
    <font>
      <sz val="12"/>
      <color rgb="FFFF0000"/>
      <name val="Arial"/>
    </font>
    <font>
      <sz val="11"/>
      <color rgb="FFFF0000"/>
      <name val="Calibri"/>
      <scheme val="minor"/>
    </font>
    <font>
      <sz val="11"/>
      <name val="Calibri"/>
      <scheme val="minor"/>
    </font>
    <font>
      <sz val="12"/>
      <color rgb="FF000000"/>
      <name val="Arial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Fill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2" xfId="0" applyFont="1" applyBorder="1"/>
    <xf numFmtId="0" fontId="0" fillId="0" borderId="4" xfId="0" applyBorder="1"/>
    <xf numFmtId="0" fontId="5" fillId="0" borderId="2" xfId="0" applyFont="1" applyBorder="1"/>
    <xf numFmtId="0" fontId="7" fillId="0" borderId="2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4" xfId="0" applyFont="1" applyBorder="1"/>
    <xf numFmtId="0" fontId="6" fillId="0" borderId="3" xfId="0" applyFont="1" applyBorder="1"/>
    <xf numFmtId="0" fontId="5" fillId="0" borderId="5" xfId="0" applyFont="1" applyBorder="1"/>
    <xf numFmtId="0" fontId="0" fillId="0" borderId="0" xfId="0" applyFont="1" applyFill="1" applyBorder="1"/>
    <xf numFmtId="164" fontId="0" fillId="0" borderId="4" xfId="0" applyNumberFormat="1" applyBorder="1"/>
    <xf numFmtId="0" fontId="1" fillId="0" borderId="4" xfId="0" applyFont="1" applyFill="1" applyBorder="1"/>
    <xf numFmtId="0" fontId="2" fillId="0" borderId="4" xfId="0" applyFont="1" applyBorder="1"/>
    <xf numFmtId="0" fontId="1" fillId="0" borderId="0" xfId="0" applyFont="1" applyBorder="1" applyAlignment="1">
      <alignment horizontal="center"/>
    </xf>
    <xf numFmtId="0" fontId="2" fillId="0" borderId="1" xfId="0" applyFont="1" applyBorder="1"/>
    <xf numFmtId="0" fontId="0" fillId="0" borderId="0" xfId="0" applyFont="1" applyBorder="1"/>
    <xf numFmtId="0" fontId="7" fillId="0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7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4" xfId="0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Fill="1"/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1" fillId="0" borderId="0" xfId="0" applyFont="1"/>
    <xf numFmtId="0" fontId="8" fillId="0" borderId="2" xfId="0" applyFont="1" applyBorder="1"/>
    <xf numFmtId="0" fontId="11" fillId="0" borderId="2" xfId="0" applyFont="1" applyBorder="1"/>
    <xf numFmtId="0" fontId="0" fillId="0" borderId="0" xfId="0" applyFill="1" applyBorder="1"/>
    <xf numFmtId="2" fontId="0" fillId="0" borderId="0" xfId="0" applyNumberFormat="1"/>
    <xf numFmtId="0" fontId="12" fillId="0" borderId="0" xfId="0" applyFont="1" applyBorder="1"/>
    <xf numFmtId="0" fontId="12" fillId="0" borderId="0" xfId="0" applyFont="1"/>
    <xf numFmtId="0" fontId="13" fillId="0" borderId="0" xfId="0" applyFont="1" applyFill="1" applyBorder="1"/>
    <xf numFmtId="0" fontId="13" fillId="0" borderId="4" xfId="0" applyFont="1" applyBorder="1"/>
    <xf numFmtId="0" fontId="13" fillId="0" borderId="1" xfId="0" applyFont="1" applyBorder="1"/>
    <xf numFmtId="0" fontId="13" fillId="0" borderId="0" xfId="0" applyFont="1"/>
    <xf numFmtId="0" fontId="13" fillId="0" borderId="0" xfId="0" applyFont="1" applyBorder="1"/>
    <xf numFmtId="2" fontId="12" fillId="0" borderId="0" xfId="0" applyNumberFormat="1" applyFont="1"/>
    <xf numFmtId="0" fontId="1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4" fillId="0" borderId="2" xfId="0" applyFont="1" applyBorder="1"/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6"/>
  <sheetViews>
    <sheetView workbookViewId="0">
      <selection activeCell="O2" sqref="B1:O1048576"/>
    </sheetView>
  </sheetViews>
  <sheetFormatPr baseColWidth="10" defaultColWidth="8.83203125" defaultRowHeight="14" x14ac:dyDescent="0"/>
  <cols>
    <col min="1" max="1" width="28.5" style="9" bestFit="1" customWidth="1"/>
    <col min="2" max="2" width="15.6640625" style="22" hidden="1" customWidth="1"/>
    <col min="3" max="3" width="14" style="4" hidden="1" customWidth="1"/>
    <col min="4" max="4" width="14" style="22" hidden="1" customWidth="1"/>
    <col min="5" max="6" width="14" style="9" hidden="1" customWidth="1"/>
    <col min="7" max="7" width="16.5" style="4" hidden="1" customWidth="1"/>
    <col min="8" max="8" width="18" style="22" hidden="1" customWidth="1"/>
    <col min="9" max="9" width="10" hidden="1" customWidth="1"/>
    <col min="10" max="10" width="0" hidden="1" customWidth="1"/>
    <col min="11" max="11" width="0" style="4" hidden="1" customWidth="1"/>
    <col min="12" max="12" width="0" style="22" hidden="1" customWidth="1"/>
    <col min="13" max="14" width="0" hidden="1" customWidth="1"/>
    <col min="15" max="15" width="0" style="9" hidden="1" customWidth="1"/>
    <col min="16" max="16" width="17.33203125" style="22" bestFit="1" customWidth="1"/>
  </cols>
  <sheetData>
    <row r="1" spans="1:41" s="1" customFormat="1">
      <c r="A1" s="5" t="s">
        <v>18</v>
      </c>
      <c r="B1" s="33"/>
      <c r="C1" s="3"/>
      <c r="D1" s="8" t="s">
        <v>13</v>
      </c>
      <c r="E1" s="2"/>
      <c r="F1" s="2"/>
      <c r="G1" s="3"/>
      <c r="H1" s="66" t="s">
        <v>9</v>
      </c>
      <c r="I1" s="67"/>
      <c r="J1" s="67"/>
      <c r="K1" s="68"/>
      <c r="L1" s="66" t="s">
        <v>6</v>
      </c>
      <c r="M1" s="67"/>
      <c r="N1" s="67"/>
      <c r="O1" s="68"/>
      <c r="P1" s="22"/>
    </row>
    <row r="2" spans="1:41" s="1" customFormat="1">
      <c r="A2" s="2" t="s">
        <v>17</v>
      </c>
      <c r="B2" s="8"/>
      <c r="C2" s="3"/>
      <c r="D2" s="8" t="s">
        <v>14</v>
      </c>
      <c r="E2" s="2" t="s">
        <v>15</v>
      </c>
      <c r="F2" s="2" t="s">
        <v>16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8" t="s">
        <v>7</v>
      </c>
      <c r="M2" s="2" t="s">
        <v>8</v>
      </c>
      <c r="N2" s="2" t="s">
        <v>3</v>
      </c>
      <c r="O2" s="2" t="s">
        <v>2</v>
      </c>
      <c r="P2" s="32" t="s">
        <v>24</v>
      </c>
      <c r="Q2" s="15" t="s">
        <v>10</v>
      </c>
      <c r="R2" s="15" t="s">
        <v>11</v>
      </c>
    </row>
    <row r="3" spans="1:41" s="10" customFormat="1">
      <c r="A3" s="6" t="s">
        <v>12</v>
      </c>
      <c r="B3" s="11" t="s">
        <v>30</v>
      </c>
      <c r="C3" s="7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11" t="s">
        <v>5</v>
      </c>
      <c r="M3" s="6" t="s">
        <v>5</v>
      </c>
      <c r="N3" s="6" t="s">
        <v>5</v>
      </c>
      <c r="O3" s="6" t="s">
        <v>5</v>
      </c>
      <c r="P3" s="11" t="s">
        <v>76</v>
      </c>
      <c r="Q3" s="10" t="s">
        <v>76</v>
      </c>
      <c r="R3" s="10" t="s">
        <v>76</v>
      </c>
    </row>
    <row r="4" spans="1:41">
      <c r="A4" s="30" t="s">
        <v>31</v>
      </c>
      <c r="B4" s="22">
        <v>435</v>
      </c>
      <c r="C4" s="4" t="s">
        <v>51</v>
      </c>
      <c r="D4" s="22">
        <v>0.1108</v>
      </c>
      <c r="E4" s="1">
        <v>0.1109</v>
      </c>
      <c r="F4" s="1">
        <f t="shared" ref="F4:F23" si="0">D4-E4</f>
        <v>-1.0000000000000286E-4</v>
      </c>
      <c r="G4" s="13">
        <f>(D4+E4)/2</f>
        <v>0.11085</v>
      </c>
      <c r="H4" s="31">
        <v>0.115</v>
      </c>
      <c r="I4" s="14">
        <v>0.1152</v>
      </c>
      <c r="J4" s="14">
        <f>H4-I4</f>
        <v>-1.9999999999999185E-4</v>
      </c>
      <c r="K4" s="13">
        <f>(H4+I4)/2</f>
        <v>0.11510000000000001</v>
      </c>
      <c r="L4" s="31">
        <v>0.1134</v>
      </c>
      <c r="M4" s="14">
        <v>0.1132</v>
      </c>
      <c r="N4" s="14">
        <f>L4-M4</f>
        <v>2.0000000000000573E-4</v>
      </c>
      <c r="O4" s="12">
        <f>(L4+M4)/2</f>
        <v>0.1133</v>
      </c>
      <c r="P4" s="31">
        <f>((K4-G4)*1000)/(B4/1000)</f>
        <v>9.7701149425287444</v>
      </c>
      <c r="Q4" s="14">
        <f>((O4-G4)*1000)/(B4/1000)</f>
        <v>5.6321839080459632</v>
      </c>
      <c r="R4" s="14">
        <f>P4-Q4</f>
        <v>4.1379310344827811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</row>
    <row r="5" spans="1:41">
      <c r="A5" s="30" t="s">
        <v>32</v>
      </c>
      <c r="B5" s="22">
        <v>450</v>
      </c>
      <c r="C5" s="4" t="s">
        <v>52</v>
      </c>
      <c r="D5" s="22">
        <v>0.1118</v>
      </c>
      <c r="E5" s="1">
        <v>0.1116</v>
      </c>
      <c r="F5" s="1">
        <f t="shared" si="0"/>
        <v>1.9999999999999185E-4</v>
      </c>
      <c r="G5" s="13">
        <f t="shared" ref="G5:G23" si="1">(D5+E5)/2</f>
        <v>0.11169999999999999</v>
      </c>
      <c r="H5" s="31">
        <v>0.1174</v>
      </c>
      <c r="I5" s="14">
        <v>0.1174</v>
      </c>
      <c r="J5" s="14">
        <f t="shared" ref="J5:J23" si="2">H5-I5</f>
        <v>0</v>
      </c>
      <c r="K5" s="13">
        <f t="shared" ref="K5:K23" si="3">(H5+I5)/2</f>
        <v>0.1174</v>
      </c>
      <c r="L5" s="31">
        <v>0.115</v>
      </c>
      <c r="M5" s="14">
        <v>0.11509999999999999</v>
      </c>
      <c r="N5" s="14">
        <f t="shared" ref="N5:N23" si="4">L5-M5</f>
        <v>-9.9999999999988987E-5</v>
      </c>
      <c r="O5" s="12">
        <f t="shared" ref="O5:O23" si="5">(L5+M5)/2</f>
        <v>0.11505</v>
      </c>
      <c r="P5" s="31">
        <f t="shared" ref="P5:P23" si="6">((K5-G5)*1000)/(B5/1000)</f>
        <v>12.666666666666691</v>
      </c>
      <c r="Q5" s="14">
        <f t="shared" ref="Q5:Q23" si="7">((O5-G5)*1000)/(B5/1000)</f>
        <v>7.4444444444444571</v>
      </c>
      <c r="R5" s="14">
        <f t="shared" ref="R5:R23" si="8">P5-Q5</f>
        <v>5.2222222222222339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1">
      <c r="A6" s="30" t="s">
        <v>33</v>
      </c>
      <c r="B6" s="22">
        <v>420</v>
      </c>
      <c r="C6" s="4" t="s">
        <v>53</v>
      </c>
      <c r="D6" s="22">
        <v>0.11119999999999999</v>
      </c>
      <c r="E6" s="1">
        <v>0.1111</v>
      </c>
      <c r="F6" s="1">
        <f t="shared" si="0"/>
        <v>9.9999999999988987E-5</v>
      </c>
      <c r="G6" s="13">
        <f t="shared" si="1"/>
        <v>0.11115</v>
      </c>
      <c r="H6" s="31">
        <v>0.115</v>
      </c>
      <c r="I6" s="14">
        <v>0.115</v>
      </c>
      <c r="J6" s="14">
        <f t="shared" si="2"/>
        <v>0</v>
      </c>
      <c r="K6" s="13">
        <f t="shared" si="3"/>
        <v>0.115</v>
      </c>
      <c r="L6" s="31">
        <v>0.1137</v>
      </c>
      <c r="M6" s="14">
        <v>0.1138</v>
      </c>
      <c r="N6" s="14">
        <f t="shared" si="4"/>
        <v>-1.0000000000000286E-4</v>
      </c>
      <c r="O6" s="12">
        <f t="shared" si="5"/>
        <v>0.11374999999999999</v>
      </c>
      <c r="P6" s="31">
        <f t="shared" si="6"/>
        <v>9.1666666666666821</v>
      </c>
      <c r="Q6" s="14">
        <f t="shared" si="7"/>
        <v>6.1904761904761694</v>
      </c>
      <c r="R6" s="14">
        <f t="shared" si="8"/>
        <v>2.9761904761905127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</row>
    <row r="7" spans="1:41">
      <c r="A7" s="30" t="s">
        <v>34</v>
      </c>
      <c r="B7" s="22">
        <v>440</v>
      </c>
      <c r="C7" s="4" t="s">
        <v>54</v>
      </c>
      <c r="D7" s="22">
        <v>0.11169999999999999</v>
      </c>
      <c r="E7" s="1">
        <v>0.1118</v>
      </c>
      <c r="F7" s="1">
        <f t="shared" si="0"/>
        <v>-1.0000000000000286E-4</v>
      </c>
      <c r="G7" s="13">
        <f t="shared" si="1"/>
        <v>0.11174999999999999</v>
      </c>
      <c r="H7" s="31">
        <v>0.11650000000000001</v>
      </c>
      <c r="I7" s="14">
        <v>0.1168</v>
      </c>
      <c r="J7" s="14">
        <f t="shared" si="2"/>
        <v>-2.9999999999999472E-4</v>
      </c>
      <c r="K7" s="13">
        <f t="shared" si="3"/>
        <v>0.11665</v>
      </c>
      <c r="L7" s="31">
        <v>0.1148</v>
      </c>
      <c r="M7" s="14">
        <v>0.11459999999999999</v>
      </c>
      <c r="N7" s="14">
        <f t="shared" si="4"/>
        <v>2.0000000000000573E-4</v>
      </c>
      <c r="O7" s="12">
        <f t="shared" si="5"/>
        <v>0.1147</v>
      </c>
      <c r="P7" s="31">
        <f t="shared" si="6"/>
        <v>11.136363636363672</v>
      </c>
      <c r="Q7" s="14">
        <f t="shared" si="7"/>
        <v>6.7045454545454728</v>
      </c>
      <c r="R7" s="14">
        <f t="shared" si="8"/>
        <v>4.4318181818181994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</row>
    <row r="8" spans="1:41">
      <c r="A8" s="30" t="s">
        <v>35</v>
      </c>
      <c r="B8" s="22">
        <v>390</v>
      </c>
      <c r="C8" s="4" t="s">
        <v>55</v>
      </c>
      <c r="D8" s="22">
        <v>0.11360000000000001</v>
      </c>
      <c r="E8" s="1">
        <v>0.1137</v>
      </c>
      <c r="F8" s="1">
        <f t="shared" si="0"/>
        <v>-9.9999999999988987E-5</v>
      </c>
      <c r="G8" s="13">
        <f t="shared" si="1"/>
        <v>0.11365</v>
      </c>
      <c r="H8" s="31">
        <v>0.1193</v>
      </c>
      <c r="I8" s="14">
        <v>0.1192</v>
      </c>
      <c r="J8" s="14">
        <f t="shared" si="2"/>
        <v>1.0000000000000286E-4</v>
      </c>
      <c r="K8" s="13">
        <f t="shared" si="3"/>
        <v>0.11924999999999999</v>
      </c>
      <c r="L8" s="31">
        <v>0.11749999999999999</v>
      </c>
      <c r="M8" s="14">
        <v>0.1174</v>
      </c>
      <c r="N8" s="14">
        <f t="shared" si="4"/>
        <v>9.9999999999988987E-5</v>
      </c>
      <c r="O8" s="12">
        <f t="shared" si="5"/>
        <v>0.11745</v>
      </c>
      <c r="P8" s="31">
        <f t="shared" si="6"/>
        <v>14.358974358974343</v>
      </c>
      <c r="Q8" s="14">
        <f t="shared" si="7"/>
        <v>9.7435897435897374</v>
      </c>
      <c r="R8" s="14">
        <f t="shared" si="8"/>
        <v>4.6153846153846061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>
      <c r="A9" s="30" t="s">
        <v>36</v>
      </c>
      <c r="B9" s="22">
        <v>390</v>
      </c>
      <c r="C9" s="4" t="s">
        <v>56</v>
      </c>
      <c r="D9" s="22">
        <v>0.11070000000000001</v>
      </c>
      <c r="E9" s="1">
        <v>0.1106</v>
      </c>
      <c r="F9" s="1">
        <f t="shared" si="0"/>
        <v>1.0000000000000286E-4</v>
      </c>
      <c r="G9" s="13">
        <f t="shared" si="1"/>
        <v>0.11065</v>
      </c>
      <c r="H9" s="31">
        <v>0.1206</v>
      </c>
      <c r="I9" s="14">
        <v>0.1203</v>
      </c>
      <c r="J9" s="14">
        <f t="shared" si="2"/>
        <v>2.9999999999999472E-4</v>
      </c>
      <c r="K9" s="13">
        <f t="shared" si="3"/>
        <v>0.12045</v>
      </c>
      <c r="L9" s="31">
        <v>0.1178</v>
      </c>
      <c r="M9" s="14">
        <v>0.1176</v>
      </c>
      <c r="N9" s="14">
        <f t="shared" si="4"/>
        <v>2.0000000000000573E-4</v>
      </c>
      <c r="O9" s="12">
        <f t="shared" si="5"/>
        <v>0.1177</v>
      </c>
      <c r="P9" s="31">
        <f t="shared" si="6"/>
        <v>25.128205128205135</v>
      </c>
      <c r="Q9" s="14">
        <f t="shared" si="7"/>
        <v>18.076923076923077</v>
      </c>
      <c r="R9" s="14">
        <f t="shared" si="8"/>
        <v>7.0512820512820582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</row>
    <row r="10" spans="1:41">
      <c r="A10" s="30" t="s">
        <v>37</v>
      </c>
      <c r="B10" s="22">
        <v>400</v>
      </c>
      <c r="C10" s="4" t="s">
        <v>57</v>
      </c>
      <c r="D10" s="22">
        <v>0.1111</v>
      </c>
      <c r="E10" s="1">
        <v>0.111</v>
      </c>
      <c r="F10" s="1">
        <f t="shared" si="0"/>
        <v>1.0000000000000286E-4</v>
      </c>
      <c r="G10" s="13">
        <f t="shared" si="1"/>
        <v>0.11105000000000001</v>
      </c>
      <c r="H10" s="31">
        <v>0.1263</v>
      </c>
      <c r="I10" s="14">
        <v>0.126</v>
      </c>
      <c r="J10" s="14">
        <f t="shared" si="2"/>
        <v>2.9999999999999472E-4</v>
      </c>
      <c r="K10" s="13">
        <f t="shared" si="3"/>
        <v>0.12614999999999998</v>
      </c>
      <c r="L10" s="31">
        <v>0.1226</v>
      </c>
      <c r="M10" s="14">
        <v>0.12280000000000001</v>
      </c>
      <c r="N10" s="14">
        <f t="shared" si="4"/>
        <v>-2.0000000000000573E-4</v>
      </c>
      <c r="O10" s="12">
        <f t="shared" si="5"/>
        <v>0.1227</v>
      </c>
      <c r="P10" s="31">
        <f t="shared" si="6"/>
        <v>37.749999999999936</v>
      </c>
      <c r="Q10" s="14">
        <f t="shared" si="7"/>
        <v>29.124999999999982</v>
      </c>
      <c r="R10" s="14">
        <f t="shared" si="8"/>
        <v>8.6249999999999538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</row>
    <row r="11" spans="1:41">
      <c r="A11" s="30" t="s">
        <v>38</v>
      </c>
      <c r="B11" s="22">
        <v>420</v>
      </c>
      <c r="C11" s="4" t="s">
        <v>58</v>
      </c>
      <c r="D11" s="22">
        <v>0.11</v>
      </c>
      <c r="E11" s="1">
        <v>0.1101</v>
      </c>
      <c r="F11" s="1">
        <f t="shared" si="0"/>
        <v>-1.0000000000000286E-4</v>
      </c>
      <c r="G11" s="13">
        <f t="shared" si="1"/>
        <v>0.11005000000000001</v>
      </c>
      <c r="H11" s="31">
        <v>0.1132</v>
      </c>
      <c r="I11" s="14">
        <v>0.1133</v>
      </c>
      <c r="J11" s="14">
        <f t="shared" si="2"/>
        <v>-1.0000000000000286E-4</v>
      </c>
      <c r="K11" s="13">
        <f t="shared" si="3"/>
        <v>0.11324999999999999</v>
      </c>
      <c r="L11" s="31">
        <v>0.11210000000000001</v>
      </c>
      <c r="M11" s="14">
        <v>0.1123</v>
      </c>
      <c r="N11" s="14">
        <f t="shared" si="4"/>
        <v>-1.9999999999999185E-4</v>
      </c>
      <c r="O11" s="12">
        <f t="shared" si="5"/>
        <v>0.11219999999999999</v>
      </c>
      <c r="P11" s="31">
        <f t="shared" si="6"/>
        <v>7.6190476190475733</v>
      </c>
      <c r="Q11" s="14">
        <f t="shared" si="7"/>
        <v>5.119047619047584</v>
      </c>
      <c r="R11" s="14">
        <f t="shared" si="8"/>
        <v>2.4999999999999893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</row>
    <row r="12" spans="1:41">
      <c r="A12" s="30" t="s">
        <v>39</v>
      </c>
      <c r="B12" s="22">
        <v>355</v>
      </c>
      <c r="C12" s="4" t="s">
        <v>59</v>
      </c>
      <c r="D12" s="22">
        <v>0.1109</v>
      </c>
      <c r="E12" s="1">
        <v>0.11119999999999999</v>
      </c>
      <c r="F12" s="1">
        <f t="shared" si="0"/>
        <v>-2.9999999999999472E-4</v>
      </c>
      <c r="G12" s="13">
        <f t="shared" si="1"/>
        <v>0.11105</v>
      </c>
      <c r="H12" s="31">
        <v>0.114</v>
      </c>
      <c r="I12" s="14">
        <v>0.1139</v>
      </c>
      <c r="J12" s="14">
        <f t="shared" si="2"/>
        <v>1.0000000000000286E-4</v>
      </c>
      <c r="K12" s="13">
        <f t="shared" si="3"/>
        <v>0.11395</v>
      </c>
      <c r="L12" s="31">
        <v>0.11260000000000001</v>
      </c>
      <c r="M12" s="14">
        <v>0.11260000000000001</v>
      </c>
      <c r="N12" s="14">
        <f t="shared" si="4"/>
        <v>0</v>
      </c>
      <c r="O12" s="12">
        <f t="shared" si="5"/>
        <v>0.11260000000000001</v>
      </c>
      <c r="P12" s="31">
        <f t="shared" si="6"/>
        <v>8.169014084507042</v>
      </c>
      <c r="Q12" s="14">
        <f t="shared" si="7"/>
        <v>4.3661971830986186</v>
      </c>
      <c r="R12" s="14">
        <f t="shared" si="8"/>
        <v>3.8028169014084234</v>
      </c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</row>
    <row r="13" spans="1:41">
      <c r="A13" s="30" t="s">
        <v>40</v>
      </c>
      <c r="B13" s="22">
        <v>385</v>
      </c>
      <c r="C13" s="4" t="s">
        <v>60</v>
      </c>
      <c r="D13" s="22">
        <v>0.1111</v>
      </c>
      <c r="E13" s="1">
        <v>0.1111</v>
      </c>
      <c r="F13" s="1">
        <f t="shared" si="0"/>
        <v>0</v>
      </c>
      <c r="G13" s="13">
        <f t="shared" si="1"/>
        <v>0.1111</v>
      </c>
      <c r="H13" s="31">
        <v>0.1144</v>
      </c>
      <c r="I13" s="14">
        <v>0.11409999999999999</v>
      </c>
      <c r="J13" s="14">
        <f t="shared" si="2"/>
        <v>3.0000000000000859E-4</v>
      </c>
      <c r="K13" s="13">
        <f t="shared" si="3"/>
        <v>0.11424999999999999</v>
      </c>
      <c r="L13" s="31">
        <v>0.1134</v>
      </c>
      <c r="M13" s="14">
        <v>0.1132</v>
      </c>
      <c r="N13" s="14">
        <f t="shared" si="4"/>
        <v>2.0000000000000573E-4</v>
      </c>
      <c r="O13" s="12">
        <f t="shared" si="5"/>
        <v>0.1133</v>
      </c>
      <c r="P13" s="31">
        <f t="shared" si="6"/>
        <v>8.1818181818181461</v>
      </c>
      <c r="Q13" s="14">
        <f t="shared" si="7"/>
        <v>5.7142857142856975</v>
      </c>
      <c r="R13" s="14">
        <f t="shared" si="8"/>
        <v>2.4675324675324486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</row>
    <row r="14" spans="1:41">
      <c r="A14" s="30" t="s">
        <v>41</v>
      </c>
      <c r="B14" s="22">
        <v>450</v>
      </c>
      <c r="C14" s="4" t="s">
        <v>61</v>
      </c>
      <c r="D14" s="22">
        <v>0.1119</v>
      </c>
      <c r="E14" s="1">
        <v>0.112</v>
      </c>
      <c r="F14" s="1">
        <f t="shared" si="0"/>
        <v>-1.0000000000000286E-4</v>
      </c>
      <c r="G14" s="13">
        <f t="shared" si="1"/>
        <v>0.11194999999999999</v>
      </c>
      <c r="H14" s="31">
        <v>0.1212</v>
      </c>
      <c r="I14" s="14">
        <v>0.1208</v>
      </c>
      <c r="J14" s="14">
        <f t="shared" si="2"/>
        <v>3.9999999999999758E-4</v>
      </c>
      <c r="K14" s="13">
        <f t="shared" si="3"/>
        <v>0.121</v>
      </c>
      <c r="L14" s="31">
        <v>0.1187</v>
      </c>
      <c r="M14" s="14">
        <v>0.1187</v>
      </c>
      <c r="N14" s="14">
        <f t="shared" si="4"/>
        <v>0</v>
      </c>
      <c r="O14" s="12">
        <f t="shared" si="5"/>
        <v>0.1187</v>
      </c>
      <c r="P14" s="31">
        <f t="shared" si="6"/>
        <v>20.111111111111118</v>
      </c>
      <c r="Q14" s="14">
        <f t="shared" si="7"/>
        <v>15.000000000000014</v>
      </c>
      <c r="R14" s="14">
        <f t="shared" si="8"/>
        <v>5.1111111111111036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>
      <c r="A15" s="30" t="s">
        <v>42</v>
      </c>
      <c r="B15" s="22">
        <v>430</v>
      </c>
      <c r="C15" s="4" t="s">
        <v>62</v>
      </c>
      <c r="D15" s="22">
        <v>0.11119999999999999</v>
      </c>
      <c r="E15" s="1">
        <v>0.1113</v>
      </c>
      <c r="F15" s="1">
        <f t="shared" si="0"/>
        <v>-1.0000000000000286E-4</v>
      </c>
      <c r="G15" s="13">
        <f t="shared" si="1"/>
        <v>0.11124999999999999</v>
      </c>
      <c r="H15" s="31">
        <v>0.1147</v>
      </c>
      <c r="I15" s="14">
        <v>0.1148</v>
      </c>
      <c r="J15" s="14">
        <f t="shared" si="2"/>
        <v>-1.0000000000000286E-4</v>
      </c>
      <c r="K15" s="13">
        <f t="shared" si="3"/>
        <v>0.11474999999999999</v>
      </c>
      <c r="L15" s="31">
        <v>0.1134</v>
      </c>
      <c r="M15" s="14">
        <v>0.11360000000000001</v>
      </c>
      <c r="N15" s="14">
        <f t="shared" si="4"/>
        <v>-2.0000000000000573E-4</v>
      </c>
      <c r="O15" s="12">
        <f t="shared" si="5"/>
        <v>0.1135</v>
      </c>
      <c r="P15" s="31">
        <f t="shared" si="6"/>
        <v>8.1395348837209376</v>
      </c>
      <c r="Q15" s="14">
        <f t="shared" si="7"/>
        <v>5.2325581395349205</v>
      </c>
      <c r="R15" s="14">
        <f t="shared" si="8"/>
        <v>2.906976744186017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</row>
    <row r="16" spans="1:41">
      <c r="A16" s="30" t="s">
        <v>43</v>
      </c>
      <c r="B16" s="22">
        <v>415</v>
      </c>
      <c r="C16" s="4" t="s">
        <v>63</v>
      </c>
      <c r="D16" s="22">
        <v>0.11070000000000001</v>
      </c>
      <c r="E16" s="1">
        <v>0.1108</v>
      </c>
      <c r="F16" s="1">
        <f t="shared" si="0"/>
        <v>-9.9999999999988987E-5</v>
      </c>
      <c r="G16" s="13">
        <f t="shared" si="1"/>
        <v>0.11075</v>
      </c>
      <c r="H16" s="31">
        <v>0.1149</v>
      </c>
      <c r="I16" s="14">
        <v>0.1152</v>
      </c>
      <c r="J16" s="14">
        <f t="shared" si="2"/>
        <v>-2.9999999999999472E-4</v>
      </c>
      <c r="K16" s="13">
        <f t="shared" si="3"/>
        <v>0.11505</v>
      </c>
      <c r="L16" s="31">
        <v>0.1139</v>
      </c>
      <c r="M16" s="14">
        <v>0.114</v>
      </c>
      <c r="N16" s="14">
        <f t="shared" si="4"/>
        <v>-1.0000000000000286E-4</v>
      </c>
      <c r="O16" s="12">
        <f t="shared" si="5"/>
        <v>0.11395</v>
      </c>
      <c r="P16" s="31">
        <f t="shared" si="6"/>
        <v>10.361445783132526</v>
      </c>
      <c r="Q16" s="14">
        <f t="shared" si="7"/>
        <v>7.7108433734939625</v>
      </c>
      <c r="R16" s="14">
        <f t="shared" si="8"/>
        <v>2.6506024096385632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</row>
    <row r="17" spans="1:41">
      <c r="A17" s="30" t="s">
        <v>44</v>
      </c>
      <c r="B17" s="22">
        <v>400</v>
      </c>
      <c r="C17" s="4" t="s">
        <v>64</v>
      </c>
      <c r="D17" s="22">
        <v>0.11119999999999999</v>
      </c>
      <c r="E17" s="1">
        <v>0.11119999999999999</v>
      </c>
      <c r="F17" s="1">
        <f t="shared" si="0"/>
        <v>0</v>
      </c>
      <c r="G17" s="13">
        <f t="shared" si="1"/>
        <v>0.11119999999999999</v>
      </c>
      <c r="H17" s="31">
        <v>0.1167</v>
      </c>
      <c r="I17" s="14">
        <v>0.1166</v>
      </c>
      <c r="J17" s="14">
        <f t="shared" si="2"/>
        <v>1.0000000000000286E-4</v>
      </c>
      <c r="K17" s="13">
        <f t="shared" si="3"/>
        <v>0.11665</v>
      </c>
      <c r="L17" s="31">
        <v>0.1153</v>
      </c>
      <c r="M17" s="14">
        <v>0.11550000000000001</v>
      </c>
      <c r="N17" s="14">
        <f t="shared" si="4"/>
        <v>-2.0000000000000573E-4</v>
      </c>
      <c r="O17" s="12">
        <f t="shared" si="5"/>
        <v>0.1154</v>
      </c>
      <c r="P17" s="31">
        <f t="shared" si="6"/>
        <v>13.625000000000025</v>
      </c>
      <c r="Q17" s="14">
        <f t="shared" si="7"/>
        <v>10.500000000000021</v>
      </c>
      <c r="R17" s="14">
        <f t="shared" si="8"/>
        <v>3.1250000000000036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</row>
    <row r="18" spans="1:41">
      <c r="A18" s="30" t="s">
        <v>45</v>
      </c>
      <c r="B18" s="22">
        <v>420</v>
      </c>
      <c r="C18" s="4" t="s">
        <v>65</v>
      </c>
      <c r="D18" s="22">
        <v>0.11020000000000001</v>
      </c>
      <c r="E18" s="1">
        <v>0.1105</v>
      </c>
      <c r="F18" s="1">
        <f t="shared" si="0"/>
        <v>-2.9999999999999472E-4</v>
      </c>
      <c r="G18" s="13">
        <f t="shared" si="1"/>
        <v>0.11035</v>
      </c>
      <c r="H18" s="31">
        <v>0.1133</v>
      </c>
      <c r="I18" s="14">
        <v>0.11360000000000001</v>
      </c>
      <c r="J18" s="14">
        <f t="shared" si="2"/>
        <v>-3.0000000000000859E-4</v>
      </c>
      <c r="K18" s="13">
        <f t="shared" si="3"/>
        <v>0.11345</v>
      </c>
      <c r="L18" s="31">
        <v>0.1123</v>
      </c>
      <c r="M18" s="14">
        <v>0.1123</v>
      </c>
      <c r="N18" s="14">
        <f t="shared" si="4"/>
        <v>0</v>
      </c>
      <c r="O18" s="12">
        <f t="shared" si="5"/>
        <v>0.1123</v>
      </c>
      <c r="P18" s="31">
        <f t="shared" si="6"/>
        <v>7.3809523809523609</v>
      </c>
      <c r="Q18" s="14">
        <f t="shared" si="7"/>
        <v>4.6428571428571273</v>
      </c>
      <c r="R18" s="14">
        <f t="shared" si="8"/>
        <v>2.7380952380952337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</row>
    <row r="19" spans="1:41">
      <c r="A19" s="30" t="s">
        <v>46</v>
      </c>
      <c r="B19" s="22">
        <v>425</v>
      </c>
      <c r="C19" s="4" t="s">
        <v>66</v>
      </c>
      <c r="D19" s="22">
        <v>0.1116</v>
      </c>
      <c r="E19" s="1">
        <v>0.1116</v>
      </c>
      <c r="F19" s="1">
        <f t="shared" si="0"/>
        <v>0</v>
      </c>
      <c r="G19" s="13">
        <f t="shared" si="1"/>
        <v>0.1116</v>
      </c>
      <c r="H19" s="31">
        <v>0.1154</v>
      </c>
      <c r="I19" s="14">
        <v>0.1154</v>
      </c>
      <c r="J19" s="14">
        <f t="shared" si="2"/>
        <v>0</v>
      </c>
      <c r="K19" s="13">
        <f t="shared" si="3"/>
        <v>0.1154</v>
      </c>
      <c r="L19" s="31">
        <v>0.11409999999999999</v>
      </c>
      <c r="M19" s="14">
        <v>0.11409999999999999</v>
      </c>
      <c r="N19" s="14">
        <f t="shared" si="4"/>
        <v>0</v>
      </c>
      <c r="O19" s="12">
        <f t="shared" si="5"/>
        <v>0.11409999999999999</v>
      </c>
      <c r="P19" s="31">
        <f t="shared" si="6"/>
        <v>8.9411764705882302</v>
      </c>
      <c r="Q19" s="14">
        <f t="shared" si="7"/>
        <v>5.8823529411764435</v>
      </c>
      <c r="R19" s="14">
        <f t="shared" si="8"/>
        <v>3.0588235294117867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</row>
    <row r="20" spans="1:41">
      <c r="A20" s="30" t="s">
        <v>47</v>
      </c>
      <c r="B20" s="22">
        <v>365</v>
      </c>
      <c r="C20" s="4" t="s">
        <v>67</v>
      </c>
      <c r="D20" s="22">
        <v>0.11119999999999999</v>
      </c>
      <c r="E20" s="1">
        <v>0.11119999999999999</v>
      </c>
      <c r="F20" s="1">
        <f t="shared" si="0"/>
        <v>0</v>
      </c>
      <c r="G20" s="13">
        <f t="shared" si="1"/>
        <v>0.11119999999999999</v>
      </c>
      <c r="H20" s="31">
        <v>0.1144</v>
      </c>
      <c r="I20" s="14">
        <v>0.11459999999999999</v>
      </c>
      <c r="J20" s="14">
        <f t="shared" si="2"/>
        <v>-1.9999999999999185E-4</v>
      </c>
      <c r="K20" s="13">
        <f t="shared" si="3"/>
        <v>0.11449999999999999</v>
      </c>
      <c r="L20" s="31">
        <v>0.1134</v>
      </c>
      <c r="M20" s="14">
        <v>0.1135</v>
      </c>
      <c r="N20" s="14">
        <f t="shared" si="4"/>
        <v>-1.0000000000000286E-4</v>
      </c>
      <c r="O20" s="12">
        <f t="shared" si="5"/>
        <v>0.11345</v>
      </c>
      <c r="P20" s="31">
        <f t="shared" si="6"/>
        <v>9.0410958904109506</v>
      </c>
      <c r="Q20" s="14">
        <f t="shared" si="7"/>
        <v>6.1643835616438407</v>
      </c>
      <c r="R20" s="14">
        <f t="shared" si="8"/>
        <v>2.8767123287671099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1:41">
      <c r="A21" s="30" t="s">
        <v>48</v>
      </c>
      <c r="B21" s="22">
        <v>415</v>
      </c>
      <c r="C21" s="4" t="s">
        <v>68</v>
      </c>
      <c r="D21" s="22">
        <v>0.1108</v>
      </c>
      <c r="E21" s="1">
        <v>0.1109</v>
      </c>
      <c r="F21" s="1">
        <f t="shared" si="0"/>
        <v>-1.0000000000000286E-4</v>
      </c>
      <c r="G21" s="13">
        <f t="shared" si="1"/>
        <v>0.11085</v>
      </c>
      <c r="H21" s="31">
        <v>0.1171</v>
      </c>
      <c r="I21" s="14">
        <v>0.1172</v>
      </c>
      <c r="J21" s="14">
        <f t="shared" si="2"/>
        <v>-1.0000000000000286E-4</v>
      </c>
      <c r="K21" s="13">
        <f t="shared" si="3"/>
        <v>0.11715</v>
      </c>
      <c r="L21" s="31">
        <v>0.11559999999999999</v>
      </c>
      <c r="M21" s="14">
        <v>0.1157</v>
      </c>
      <c r="N21" s="14">
        <f t="shared" si="4"/>
        <v>-1.0000000000000286E-4</v>
      </c>
      <c r="O21" s="12">
        <f t="shared" si="5"/>
        <v>0.11565</v>
      </c>
      <c r="P21" s="31">
        <f t="shared" si="6"/>
        <v>15.180722891566266</v>
      </c>
      <c r="Q21" s="14">
        <f t="shared" si="7"/>
        <v>11.566265060240962</v>
      </c>
      <c r="R21" s="14">
        <f t="shared" si="8"/>
        <v>3.6144578313253035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1:41">
      <c r="A22" s="30" t="s">
        <v>49</v>
      </c>
      <c r="B22" s="22">
        <v>450</v>
      </c>
      <c r="C22" s="4" t="s">
        <v>69</v>
      </c>
      <c r="D22" s="22">
        <v>0.1123</v>
      </c>
      <c r="E22" s="1">
        <v>0.1123</v>
      </c>
      <c r="F22" s="1">
        <f t="shared" si="0"/>
        <v>0</v>
      </c>
      <c r="G22" s="13">
        <f t="shared" si="1"/>
        <v>0.1123</v>
      </c>
      <c r="H22" s="31">
        <v>0.1245</v>
      </c>
      <c r="I22" s="14">
        <v>0.1246</v>
      </c>
      <c r="J22" s="14">
        <f t="shared" si="2"/>
        <v>-1.0000000000000286E-4</v>
      </c>
      <c r="K22" s="13">
        <f t="shared" si="3"/>
        <v>0.12454999999999999</v>
      </c>
      <c r="L22" s="31">
        <v>0.1211</v>
      </c>
      <c r="M22" s="14">
        <v>0.12139999999999999</v>
      </c>
      <c r="N22" s="14">
        <f t="shared" si="4"/>
        <v>-2.9999999999999472E-4</v>
      </c>
      <c r="O22" s="12">
        <f t="shared" si="5"/>
        <v>0.12125</v>
      </c>
      <c r="P22" s="31">
        <f t="shared" si="6"/>
        <v>27.222222222222214</v>
      </c>
      <c r="Q22" s="14">
        <f t="shared" si="7"/>
        <v>19.888888888888886</v>
      </c>
      <c r="R22" s="14">
        <f t="shared" si="8"/>
        <v>7.3333333333333286</v>
      </c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1">
      <c r="A23" s="30" t="s">
        <v>50</v>
      </c>
      <c r="B23" s="22">
        <v>355</v>
      </c>
      <c r="C23" s="4" t="s">
        <v>70</v>
      </c>
      <c r="D23" s="22">
        <v>0.1111</v>
      </c>
      <c r="E23" s="1">
        <v>0.11119999999999999</v>
      </c>
      <c r="F23" s="1">
        <f t="shared" si="0"/>
        <v>-9.9999999999988987E-5</v>
      </c>
      <c r="G23" s="13">
        <f t="shared" si="1"/>
        <v>0.11115</v>
      </c>
      <c r="H23" s="31">
        <v>0.1215</v>
      </c>
      <c r="I23" s="14">
        <v>0.1217</v>
      </c>
      <c r="J23" s="14">
        <f t="shared" si="2"/>
        <v>-2.0000000000000573E-4</v>
      </c>
      <c r="K23" s="13">
        <f t="shared" si="3"/>
        <v>0.1216</v>
      </c>
      <c r="L23" s="31">
        <v>0.1193</v>
      </c>
      <c r="M23" s="14">
        <v>0.11899999999999999</v>
      </c>
      <c r="N23" s="14">
        <f t="shared" si="4"/>
        <v>3.0000000000000859E-4</v>
      </c>
      <c r="O23" s="12">
        <f t="shared" si="5"/>
        <v>0.11915000000000001</v>
      </c>
      <c r="P23" s="31">
        <f t="shared" si="6"/>
        <v>29.436619718309863</v>
      </c>
      <c r="Q23" s="14">
        <f t="shared" si="7"/>
        <v>22.535211267605654</v>
      </c>
      <c r="R23" s="14">
        <f t="shared" si="8"/>
        <v>6.9014084507042099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1">
      <c r="A24" s="30"/>
      <c r="D24" s="31"/>
      <c r="E24" s="12"/>
      <c r="F24" s="12"/>
      <c r="G24" s="13"/>
      <c r="H24" s="31"/>
      <c r="I24" s="14"/>
      <c r="J24" s="14"/>
      <c r="K24" s="13"/>
      <c r="L24" s="31"/>
      <c r="M24" s="14"/>
      <c r="N24" s="14"/>
      <c r="O24" s="12"/>
      <c r="P24" s="31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1">
      <c r="A25" s="30"/>
      <c r="D25" s="31"/>
      <c r="E25" s="12"/>
      <c r="F25" s="12"/>
      <c r="G25" s="13"/>
      <c r="H25" s="31"/>
      <c r="I25" s="14"/>
      <c r="J25" s="14"/>
      <c r="K25" s="13"/>
      <c r="L25" s="31"/>
      <c r="M25" s="14"/>
      <c r="N25" s="14"/>
      <c r="O25" s="12"/>
      <c r="P25" s="31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1">
      <c r="D26" s="31"/>
      <c r="E26" s="12"/>
      <c r="F26" s="12"/>
      <c r="G26" s="13"/>
      <c r="H26" s="31"/>
      <c r="I26" s="14"/>
      <c r="J26" s="14"/>
      <c r="K26" s="13"/>
      <c r="L26" s="31"/>
      <c r="M26" s="14"/>
      <c r="N26" s="14"/>
      <c r="O26" s="12"/>
      <c r="P26" s="31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1">
      <c r="D27" s="31"/>
      <c r="E27" s="12"/>
      <c r="F27" s="12"/>
      <c r="G27" s="13"/>
      <c r="H27" s="31"/>
      <c r="I27" s="14"/>
      <c r="J27" s="14"/>
      <c r="K27" s="13"/>
      <c r="L27" s="31"/>
      <c r="M27" s="14"/>
      <c r="N27" s="14"/>
      <c r="O27" s="12"/>
      <c r="P27" s="31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1">
      <c r="D28" s="31"/>
      <c r="E28" s="12"/>
      <c r="F28" s="12"/>
      <c r="G28" s="13"/>
      <c r="H28" s="31"/>
      <c r="I28" s="14"/>
      <c r="J28" s="14"/>
      <c r="K28" s="13"/>
      <c r="L28" s="31"/>
      <c r="M28" s="14"/>
      <c r="N28" s="14"/>
      <c r="O28" s="12"/>
      <c r="P28" s="31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1">
      <c r="D29" s="31"/>
      <c r="E29" s="12"/>
      <c r="F29" s="12"/>
      <c r="G29" s="13"/>
      <c r="H29" s="31"/>
      <c r="I29" s="14"/>
      <c r="J29" s="14"/>
      <c r="K29" s="13"/>
      <c r="L29" s="31"/>
      <c r="M29" s="14"/>
      <c r="N29" s="14"/>
      <c r="O29" s="12"/>
      <c r="P29" s="31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1">
      <c r="D30" s="31"/>
      <c r="E30" s="12"/>
      <c r="F30" s="12"/>
      <c r="G30" s="13"/>
      <c r="H30" s="31"/>
      <c r="I30" s="14"/>
      <c r="J30" s="14"/>
      <c r="K30" s="13"/>
      <c r="L30" s="31"/>
      <c r="M30" s="14"/>
      <c r="N30" s="14"/>
      <c r="O30" s="12"/>
      <c r="P30" s="31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1">
      <c r="D31" s="31"/>
      <c r="E31" s="12"/>
      <c r="F31" s="12"/>
      <c r="G31" s="13"/>
      <c r="H31" s="31"/>
      <c r="I31" s="14"/>
      <c r="J31" s="14"/>
      <c r="K31" s="13"/>
      <c r="L31" s="31"/>
      <c r="M31" s="14"/>
      <c r="N31" s="14"/>
      <c r="O31" s="12"/>
      <c r="P31" s="31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1">
      <c r="D32" s="31"/>
      <c r="E32" s="12"/>
      <c r="F32" s="12"/>
      <c r="G32" s="13"/>
      <c r="H32" s="31"/>
      <c r="I32" s="14"/>
      <c r="J32" s="14"/>
      <c r="K32" s="13"/>
      <c r="L32" s="31"/>
      <c r="M32" s="14"/>
      <c r="N32" s="14"/>
      <c r="O32" s="12"/>
      <c r="P32" s="31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4:40">
      <c r="D33" s="31"/>
      <c r="E33" s="12"/>
      <c r="F33" s="12"/>
      <c r="G33" s="13"/>
      <c r="H33" s="31"/>
      <c r="I33" s="14"/>
      <c r="J33" s="14"/>
      <c r="K33" s="13"/>
      <c r="L33" s="31"/>
      <c r="M33" s="14"/>
      <c r="N33" s="14"/>
      <c r="O33" s="12"/>
      <c r="P33" s="31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4:40">
      <c r="D34" s="31"/>
      <c r="E34" s="12"/>
      <c r="F34" s="12"/>
      <c r="G34" s="13"/>
      <c r="H34" s="31"/>
      <c r="I34" s="14"/>
      <c r="J34" s="14"/>
      <c r="K34" s="13"/>
      <c r="L34" s="31"/>
      <c r="M34" s="14"/>
      <c r="N34" s="14"/>
      <c r="O34" s="12"/>
      <c r="P34" s="31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4:40">
      <c r="D35" s="31"/>
      <c r="E35" s="12"/>
      <c r="F35" s="12"/>
      <c r="G35" s="13"/>
      <c r="H35" s="31"/>
      <c r="I35" s="14"/>
      <c r="J35" s="14"/>
      <c r="K35" s="13"/>
      <c r="L35" s="31"/>
      <c r="M35" s="14"/>
      <c r="N35" s="14"/>
      <c r="O35" s="12"/>
      <c r="P35" s="31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4:40">
      <c r="D36" s="31"/>
      <c r="E36" s="12"/>
      <c r="F36" s="12"/>
      <c r="G36" s="13"/>
      <c r="H36" s="31"/>
      <c r="I36" s="14"/>
      <c r="J36" s="14"/>
      <c r="K36" s="13"/>
      <c r="L36" s="31"/>
      <c r="M36" s="14"/>
      <c r="N36" s="14"/>
      <c r="O36" s="12"/>
      <c r="P36" s="31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4:40">
      <c r="D37" s="31"/>
      <c r="E37" s="12"/>
      <c r="F37" s="12"/>
      <c r="G37" s="13"/>
      <c r="H37" s="31"/>
      <c r="I37" s="14"/>
      <c r="J37" s="14"/>
      <c r="K37" s="13"/>
      <c r="L37" s="31"/>
      <c r="M37" s="14"/>
      <c r="N37" s="14"/>
      <c r="O37" s="12"/>
      <c r="P37" s="31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4:40">
      <c r="D38" s="31"/>
      <c r="E38" s="12"/>
      <c r="F38" s="12"/>
      <c r="G38" s="13"/>
      <c r="H38" s="31"/>
      <c r="I38" s="14"/>
      <c r="J38" s="14"/>
      <c r="K38" s="13"/>
      <c r="L38" s="31"/>
      <c r="M38" s="14"/>
      <c r="N38" s="14"/>
      <c r="O38" s="12"/>
      <c r="P38" s="31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4:40">
      <c r="D39" s="31"/>
      <c r="E39" s="12"/>
      <c r="F39" s="12"/>
      <c r="G39" s="13"/>
      <c r="H39" s="31"/>
      <c r="I39" s="14"/>
      <c r="J39" s="14"/>
      <c r="K39" s="13"/>
      <c r="L39" s="31"/>
      <c r="M39" s="14"/>
      <c r="N39" s="14"/>
      <c r="O39" s="12"/>
      <c r="P39" s="31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4:40">
      <c r="D40" s="31"/>
      <c r="E40" s="12"/>
      <c r="F40" s="12"/>
      <c r="G40" s="13"/>
      <c r="H40" s="31"/>
      <c r="I40" s="14"/>
      <c r="J40" s="14"/>
      <c r="K40" s="13"/>
      <c r="L40" s="31"/>
      <c r="M40" s="14"/>
      <c r="N40" s="14"/>
      <c r="O40" s="12"/>
      <c r="P40" s="31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4:40">
      <c r="D41" s="31"/>
      <c r="E41" s="12"/>
      <c r="F41" s="12"/>
      <c r="G41" s="13"/>
      <c r="H41" s="31"/>
      <c r="I41" s="14"/>
      <c r="J41" s="14"/>
      <c r="K41" s="13"/>
      <c r="L41" s="31"/>
      <c r="M41" s="14"/>
      <c r="N41" s="14"/>
      <c r="O41" s="12"/>
      <c r="P41" s="31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4:40">
      <c r="D42" s="31"/>
      <c r="E42" s="12"/>
      <c r="F42" s="12"/>
      <c r="G42" s="13"/>
      <c r="H42" s="31"/>
      <c r="I42" s="14"/>
      <c r="J42" s="14"/>
      <c r="K42" s="13"/>
      <c r="L42" s="31"/>
      <c r="M42" s="14"/>
      <c r="N42" s="14"/>
      <c r="O42" s="12"/>
      <c r="P42" s="31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4:40">
      <c r="D43" s="31"/>
      <c r="E43" s="12"/>
      <c r="F43" s="12"/>
      <c r="G43" s="13"/>
      <c r="H43" s="31"/>
      <c r="I43" s="14"/>
      <c r="J43" s="14"/>
      <c r="K43" s="13"/>
      <c r="L43" s="31"/>
      <c r="M43" s="14"/>
      <c r="N43" s="14"/>
      <c r="O43" s="12"/>
      <c r="P43" s="31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4:40">
      <c r="D44" s="31"/>
      <c r="E44" s="12"/>
      <c r="F44" s="12"/>
      <c r="G44" s="13"/>
      <c r="H44" s="31"/>
      <c r="I44" s="14"/>
      <c r="J44" s="14"/>
      <c r="K44" s="13"/>
      <c r="L44" s="31"/>
      <c r="M44" s="14"/>
      <c r="N44" s="14"/>
      <c r="O44" s="12"/>
      <c r="P44" s="31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4:40">
      <c r="D45" s="31"/>
      <c r="E45" s="12"/>
      <c r="F45" s="12"/>
      <c r="G45" s="13"/>
      <c r="H45" s="31"/>
      <c r="I45" s="14"/>
      <c r="J45" s="14"/>
      <c r="K45" s="13"/>
      <c r="L45" s="31"/>
      <c r="M45" s="14"/>
      <c r="N45" s="14"/>
      <c r="O45" s="12"/>
      <c r="P45" s="31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4:40">
      <c r="D46" s="31"/>
      <c r="E46" s="12"/>
      <c r="F46" s="12"/>
      <c r="G46" s="13"/>
      <c r="H46" s="31"/>
      <c r="I46" s="14"/>
      <c r="J46" s="14"/>
      <c r="K46" s="13"/>
      <c r="L46" s="31"/>
      <c r="M46" s="14"/>
      <c r="N46" s="14"/>
      <c r="O46" s="12"/>
      <c r="P46" s="31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4:40">
      <c r="D47" s="31"/>
      <c r="E47" s="12"/>
      <c r="F47" s="12"/>
      <c r="G47" s="13"/>
      <c r="H47" s="31"/>
      <c r="I47" s="14"/>
      <c r="J47" s="14"/>
      <c r="K47" s="13"/>
      <c r="L47" s="31"/>
      <c r="M47" s="14"/>
      <c r="N47" s="14"/>
      <c r="O47" s="12"/>
      <c r="P47" s="31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4:40">
      <c r="D48" s="31"/>
      <c r="E48" s="12"/>
      <c r="F48" s="12"/>
      <c r="G48" s="13"/>
      <c r="H48" s="31"/>
      <c r="I48" s="14"/>
      <c r="J48" s="14"/>
      <c r="K48" s="13"/>
      <c r="L48" s="31"/>
      <c r="M48" s="14"/>
      <c r="N48" s="14"/>
      <c r="O48" s="12"/>
      <c r="P48" s="31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4:40">
      <c r="D49" s="31"/>
      <c r="E49" s="12"/>
      <c r="F49" s="12"/>
      <c r="G49" s="13"/>
      <c r="H49" s="31"/>
      <c r="I49" s="14"/>
      <c r="J49" s="14"/>
      <c r="K49" s="13"/>
      <c r="L49" s="31"/>
      <c r="M49" s="14"/>
      <c r="N49" s="14"/>
      <c r="O49" s="12"/>
      <c r="P49" s="31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4:40">
      <c r="D50" s="31"/>
      <c r="E50" s="12"/>
      <c r="F50" s="12"/>
      <c r="G50" s="13"/>
      <c r="H50" s="31"/>
      <c r="I50" s="14"/>
      <c r="J50" s="14"/>
      <c r="K50" s="13"/>
      <c r="L50" s="31"/>
      <c r="M50" s="14"/>
      <c r="N50" s="14"/>
      <c r="O50" s="12"/>
      <c r="P50" s="31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4:40">
      <c r="D51" s="31"/>
      <c r="E51" s="12"/>
      <c r="F51" s="12"/>
      <c r="G51" s="13"/>
      <c r="H51" s="31"/>
      <c r="I51" s="14"/>
      <c r="J51" s="14"/>
      <c r="K51" s="13"/>
      <c r="L51" s="31"/>
      <c r="M51" s="14"/>
      <c r="N51" s="14"/>
      <c r="O51" s="12"/>
      <c r="P51" s="31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4:40">
      <c r="D52" s="31"/>
      <c r="E52" s="12"/>
      <c r="F52" s="12"/>
      <c r="G52" s="13"/>
      <c r="H52" s="31"/>
      <c r="I52" s="14"/>
      <c r="J52" s="14"/>
      <c r="K52" s="13"/>
      <c r="L52" s="31"/>
      <c r="M52" s="14"/>
      <c r="N52" s="14"/>
      <c r="O52" s="12"/>
      <c r="P52" s="31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4:40">
      <c r="D53" s="31"/>
      <c r="E53" s="12"/>
      <c r="F53" s="12"/>
      <c r="G53" s="13"/>
      <c r="H53" s="31"/>
      <c r="I53" s="14"/>
      <c r="J53" s="14"/>
      <c r="K53" s="13"/>
      <c r="L53" s="31"/>
      <c r="M53" s="14"/>
      <c r="N53" s="14"/>
      <c r="O53" s="12"/>
      <c r="P53" s="31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4:40">
      <c r="D54" s="31"/>
      <c r="E54" s="12"/>
      <c r="F54" s="12"/>
      <c r="G54" s="13"/>
      <c r="H54" s="31"/>
      <c r="I54" s="14"/>
      <c r="J54" s="14"/>
      <c r="K54" s="13"/>
      <c r="L54" s="31"/>
      <c r="M54" s="14"/>
      <c r="N54" s="14"/>
      <c r="O54" s="12"/>
      <c r="P54" s="31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4:40">
      <c r="D55" s="31"/>
      <c r="E55" s="12"/>
      <c r="F55" s="12"/>
      <c r="G55" s="13"/>
      <c r="H55" s="31"/>
      <c r="I55" s="14"/>
      <c r="J55" s="14"/>
      <c r="K55" s="13"/>
      <c r="L55" s="31"/>
      <c r="M55" s="14"/>
      <c r="N55" s="14"/>
      <c r="O55" s="12"/>
      <c r="P55" s="31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4:40">
      <c r="D56" s="31"/>
      <c r="E56" s="12"/>
      <c r="F56" s="12"/>
      <c r="G56" s="13"/>
      <c r="H56" s="31"/>
      <c r="I56" s="14"/>
      <c r="J56" s="14"/>
      <c r="K56" s="13"/>
      <c r="L56" s="31"/>
      <c r="M56" s="14"/>
      <c r="N56" s="14"/>
      <c r="O56" s="12"/>
      <c r="P56" s="31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4:40">
      <c r="D57" s="31"/>
      <c r="E57" s="12"/>
      <c r="F57" s="12"/>
      <c r="G57" s="13"/>
      <c r="H57" s="31"/>
      <c r="I57" s="14"/>
      <c r="J57" s="14"/>
      <c r="K57" s="13"/>
      <c r="L57" s="31"/>
      <c r="M57" s="14"/>
      <c r="N57" s="14"/>
      <c r="O57" s="12"/>
      <c r="P57" s="31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4:40">
      <c r="D58" s="31"/>
      <c r="E58" s="12"/>
      <c r="F58" s="12"/>
      <c r="G58" s="13"/>
      <c r="H58" s="31"/>
      <c r="I58" s="14"/>
      <c r="J58" s="14"/>
      <c r="K58" s="13"/>
      <c r="L58" s="31"/>
      <c r="M58" s="14"/>
      <c r="N58" s="14"/>
      <c r="O58" s="12"/>
      <c r="P58" s="31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4:40">
      <c r="D59" s="31"/>
      <c r="E59" s="12"/>
      <c r="F59" s="12"/>
      <c r="G59" s="13"/>
      <c r="H59" s="31"/>
      <c r="I59" s="14"/>
      <c r="J59" s="14"/>
      <c r="K59" s="13"/>
      <c r="L59" s="31"/>
      <c r="M59" s="14"/>
      <c r="N59" s="14"/>
      <c r="O59" s="12"/>
      <c r="P59" s="31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4:40">
      <c r="D60" s="31"/>
      <c r="E60" s="12"/>
      <c r="F60" s="12"/>
      <c r="G60" s="13"/>
      <c r="H60" s="31"/>
      <c r="I60" s="14"/>
      <c r="J60" s="14"/>
      <c r="K60" s="13"/>
      <c r="L60" s="31"/>
      <c r="M60" s="14"/>
      <c r="N60" s="14"/>
      <c r="O60" s="12"/>
      <c r="P60" s="31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4:40">
      <c r="D61" s="31"/>
      <c r="E61" s="12"/>
      <c r="F61" s="12"/>
      <c r="G61" s="13"/>
      <c r="H61" s="31"/>
      <c r="I61" s="14"/>
      <c r="J61" s="14"/>
      <c r="K61" s="13"/>
      <c r="L61" s="31"/>
      <c r="M61" s="14"/>
      <c r="N61" s="14"/>
      <c r="O61" s="12"/>
      <c r="P61" s="31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4:40">
      <c r="D62" s="31"/>
      <c r="E62" s="12"/>
      <c r="F62" s="12"/>
      <c r="G62" s="13"/>
      <c r="H62" s="31"/>
      <c r="I62" s="14"/>
      <c r="J62" s="14"/>
      <c r="K62" s="13"/>
      <c r="L62" s="31"/>
      <c r="M62" s="14"/>
      <c r="N62" s="14"/>
      <c r="O62" s="12"/>
      <c r="P62" s="31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4:40">
      <c r="D63" s="31"/>
      <c r="E63" s="12"/>
      <c r="F63" s="12"/>
      <c r="G63" s="13"/>
      <c r="H63" s="31"/>
      <c r="I63" s="14"/>
      <c r="J63" s="14"/>
      <c r="K63" s="13"/>
      <c r="L63" s="31"/>
      <c r="M63" s="14"/>
      <c r="N63" s="14"/>
      <c r="O63" s="12"/>
      <c r="P63" s="31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4:40">
      <c r="D64" s="31"/>
      <c r="E64" s="12"/>
      <c r="F64" s="12"/>
      <c r="G64" s="13"/>
      <c r="H64" s="31"/>
      <c r="I64" s="14"/>
      <c r="J64" s="14"/>
      <c r="K64" s="13"/>
      <c r="L64" s="31"/>
      <c r="M64" s="14"/>
      <c r="N64" s="14"/>
      <c r="O64" s="12"/>
      <c r="P64" s="31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4:40">
      <c r="D65" s="31"/>
      <c r="E65" s="12"/>
      <c r="F65" s="12"/>
      <c r="G65" s="13"/>
      <c r="H65" s="31"/>
      <c r="I65" s="14"/>
      <c r="J65" s="14"/>
      <c r="K65" s="13"/>
      <c r="L65" s="31"/>
      <c r="M65" s="14"/>
      <c r="N65" s="14"/>
      <c r="O65" s="12"/>
      <c r="P65" s="31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spans="4:40">
      <c r="D66" s="31"/>
      <c r="E66" s="12"/>
      <c r="F66" s="12"/>
      <c r="G66" s="13"/>
      <c r="H66" s="31"/>
      <c r="I66" s="14"/>
      <c r="J66" s="14"/>
      <c r="K66" s="13"/>
      <c r="L66" s="31"/>
      <c r="M66" s="14"/>
      <c r="N66" s="14"/>
      <c r="O66" s="12"/>
      <c r="P66" s="31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4:40">
      <c r="D67" s="31"/>
      <c r="E67" s="12"/>
      <c r="F67" s="12"/>
      <c r="G67" s="13"/>
      <c r="H67" s="31"/>
      <c r="I67" s="14"/>
      <c r="J67" s="14"/>
      <c r="K67" s="13"/>
      <c r="L67" s="31"/>
      <c r="M67" s="14"/>
      <c r="N67" s="14"/>
      <c r="O67" s="12"/>
      <c r="P67" s="31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4:40">
      <c r="D68" s="31"/>
      <c r="E68" s="12"/>
      <c r="F68" s="12"/>
      <c r="G68" s="13"/>
      <c r="H68" s="31"/>
      <c r="I68" s="14"/>
      <c r="J68" s="14"/>
      <c r="K68" s="13"/>
      <c r="L68" s="31"/>
      <c r="M68" s="14"/>
      <c r="N68" s="14"/>
      <c r="O68" s="12"/>
      <c r="P68" s="31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4:40">
      <c r="D69" s="31"/>
      <c r="E69" s="12"/>
      <c r="F69" s="12"/>
      <c r="G69" s="13"/>
      <c r="H69" s="31"/>
      <c r="I69" s="14"/>
      <c r="J69" s="14"/>
      <c r="K69" s="13"/>
      <c r="L69" s="31"/>
      <c r="M69" s="14"/>
      <c r="N69" s="14"/>
      <c r="O69" s="12"/>
      <c r="P69" s="31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4:40">
      <c r="D70" s="31"/>
      <c r="E70" s="12"/>
      <c r="F70" s="12"/>
      <c r="G70" s="13"/>
      <c r="H70" s="31"/>
      <c r="I70" s="14"/>
      <c r="J70" s="14"/>
      <c r="K70" s="13"/>
      <c r="L70" s="31"/>
      <c r="M70" s="14"/>
      <c r="N70" s="14"/>
      <c r="O70" s="12"/>
      <c r="P70" s="31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4:40">
      <c r="D71" s="31"/>
      <c r="E71" s="12"/>
      <c r="F71" s="12"/>
      <c r="G71" s="13"/>
      <c r="H71" s="31"/>
      <c r="I71" s="14"/>
      <c r="J71" s="14"/>
      <c r="K71" s="13"/>
      <c r="L71" s="31"/>
      <c r="M71" s="14"/>
      <c r="N71" s="14"/>
      <c r="O71" s="12"/>
      <c r="P71" s="31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4:40">
      <c r="D72" s="31"/>
      <c r="E72" s="12"/>
      <c r="F72" s="12"/>
      <c r="G72" s="13"/>
      <c r="H72" s="31"/>
      <c r="I72" s="14"/>
      <c r="J72" s="14"/>
      <c r="K72" s="13"/>
      <c r="L72" s="31"/>
      <c r="M72" s="14"/>
      <c r="N72" s="14"/>
      <c r="O72" s="12"/>
      <c r="P72" s="31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4:40">
      <c r="D73" s="31"/>
      <c r="E73" s="12"/>
      <c r="F73" s="12"/>
      <c r="G73" s="13"/>
      <c r="H73" s="31"/>
      <c r="I73" s="14"/>
      <c r="J73" s="14"/>
      <c r="K73" s="13"/>
      <c r="L73" s="31"/>
      <c r="M73" s="14"/>
      <c r="N73" s="14"/>
      <c r="O73" s="12"/>
      <c r="P73" s="31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4:40">
      <c r="D74" s="31"/>
      <c r="E74" s="12"/>
      <c r="F74" s="12"/>
      <c r="G74" s="13"/>
      <c r="H74" s="31"/>
      <c r="I74" s="14"/>
      <c r="J74" s="14"/>
      <c r="K74" s="13"/>
      <c r="L74" s="31"/>
      <c r="M74" s="14"/>
      <c r="N74" s="14"/>
      <c r="O74" s="12"/>
      <c r="P74" s="31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4:40">
      <c r="D75" s="31"/>
      <c r="E75" s="12"/>
      <c r="F75" s="12"/>
      <c r="G75" s="13"/>
      <c r="H75" s="31"/>
      <c r="I75" s="14"/>
      <c r="J75" s="14"/>
      <c r="K75" s="13"/>
      <c r="L75" s="31"/>
      <c r="M75" s="14"/>
      <c r="N75" s="14"/>
      <c r="O75" s="12"/>
      <c r="P75" s="31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4:40">
      <c r="D76" s="31"/>
      <c r="E76" s="12"/>
      <c r="F76" s="12"/>
      <c r="G76" s="13"/>
      <c r="H76" s="31"/>
      <c r="I76" s="14"/>
      <c r="J76" s="14"/>
      <c r="K76" s="13"/>
      <c r="L76" s="31"/>
      <c r="M76" s="14"/>
      <c r="N76" s="14"/>
      <c r="O76" s="12"/>
      <c r="P76" s="31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4:40">
      <c r="D77" s="31"/>
      <c r="E77" s="12"/>
      <c r="F77" s="12"/>
      <c r="G77" s="13"/>
      <c r="H77" s="31"/>
      <c r="I77" s="14"/>
      <c r="J77" s="14"/>
      <c r="K77" s="13"/>
      <c r="L77" s="31"/>
      <c r="M77" s="14"/>
      <c r="N77" s="14"/>
      <c r="O77" s="12"/>
      <c r="P77" s="31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4:40">
      <c r="D78" s="31"/>
      <c r="E78" s="12"/>
      <c r="F78" s="12"/>
      <c r="G78" s="13"/>
      <c r="H78" s="31"/>
      <c r="I78" s="14"/>
      <c r="J78" s="14"/>
      <c r="K78" s="13"/>
      <c r="L78" s="31"/>
      <c r="M78" s="14"/>
      <c r="N78" s="14"/>
      <c r="O78" s="12"/>
      <c r="P78" s="31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4:40">
      <c r="D79" s="31"/>
      <c r="E79" s="12"/>
      <c r="F79" s="12"/>
      <c r="G79" s="13"/>
      <c r="H79" s="31"/>
      <c r="I79" s="14"/>
      <c r="J79" s="14"/>
      <c r="K79" s="13"/>
      <c r="L79" s="31"/>
      <c r="M79" s="14"/>
      <c r="N79" s="14"/>
      <c r="O79" s="12"/>
      <c r="P79" s="31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4:40">
      <c r="D80" s="31"/>
      <c r="E80" s="12"/>
      <c r="F80" s="12"/>
      <c r="G80" s="13"/>
      <c r="H80" s="31"/>
      <c r="I80" s="14"/>
      <c r="J80" s="14"/>
      <c r="K80" s="13"/>
      <c r="L80" s="31"/>
      <c r="M80" s="14"/>
      <c r="N80" s="14"/>
      <c r="O80" s="12"/>
      <c r="P80" s="31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4:40">
      <c r="D81" s="31"/>
      <c r="E81" s="12"/>
      <c r="F81" s="12"/>
      <c r="G81" s="13"/>
      <c r="H81" s="31"/>
      <c r="I81" s="14"/>
      <c r="J81" s="14"/>
      <c r="K81" s="13"/>
      <c r="L81" s="31"/>
      <c r="M81" s="14"/>
      <c r="N81" s="14"/>
      <c r="O81" s="12"/>
      <c r="P81" s="31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4:40">
      <c r="D82" s="31"/>
      <c r="E82" s="12"/>
      <c r="F82" s="12"/>
      <c r="G82" s="13"/>
      <c r="H82" s="31"/>
      <c r="I82" s="14"/>
      <c r="J82" s="14"/>
      <c r="K82" s="13"/>
      <c r="L82" s="31"/>
      <c r="M82" s="14"/>
      <c r="N82" s="14"/>
      <c r="O82" s="12"/>
      <c r="P82" s="31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 spans="4:40">
      <c r="D83" s="31"/>
      <c r="E83" s="12"/>
      <c r="F83" s="12"/>
      <c r="G83" s="13"/>
      <c r="H83" s="31"/>
      <c r="I83" s="14"/>
      <c r="J83" s="14"/>
      <c r="K83" s="13"/>
      <c r="L83" s="31"/>
      <c r="M83" s="14"/>
      <c r="N83" s="14"/>
      <c r="O83" s="12"/>
      <c r="P83" s="31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 spans="4:40">
      <c r="D84" s="31"/>
      <c r="E84" s="12"/>
      <c r="F84" s="12"/>
      <c r="G84" s="13"/>
      <c r="H84" s="31"/>
      <c r="I84" s="14"/>
      <c r="J84" s="14"/>
      <c r="K84" s="13"/>
      <c r="L84" s="31"/>
      <c r="M84" s="14"/>
      <c r="N84" s="14"/>
      <c r="O84" s="12"/>
      <c r="P84" s="31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 spans="4:40">
      <c r="D85" s="31"/>
      <c r="E85" s="12"/>
      <c r="F85" s="12"/>
      <c r="G85" s="13"/>
      <c r="H85" s="31"/>
      <c r="I85" s="14"/>
      <c r="J85" s="14"/>
      <c r="K85" s="13"/>
      <c r="L85" s="31"/>
      <c r="M85" s="14"/>
      <c r="N85" s="14"/>
      <c r="O85" s="12"/>
      <c r="P85" s="31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 spans="4:40">
      <c r="D86" s="31"/>
      <c r="E86" s="12"/>
      <c r="F86" s="12"/>
      <c r="G86" s="13"/>
      <c r="H86" s="31"/>
      <c r="I86" s="14"/>
      <c r="J86" s="14"/>
      <c r="K86" s="13"/>
      <c r="L86" s="31"/>
      <c r="M86" s="14"/>
      <c r="N86" s="14"/>
      <c r="O86" s="12"/>
      <c r="P86" s="31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 spans="4:40">
      <c r="D87" s="31"/>
      <c r="E87" s="12"/>
      <c r="F87" s="12"/>
      <c r="G87" s="13"/>
      <c r="H87" s="31"/>
      <c r="I87" s="14"/>
      <c r="J87" s="14"/>
      <c r="K87" s="13"/>
      <c r="L87" s="31"/>
      <c r="M87" s="14"/>
      <c r="N87" s="14"/>
      <c r="O87" s="12"/>
      <c r="P87" s="31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 spans="4:40">
      <c r="D88" s="31"/>
      <c r="E88" s="12"/>
      <c r="F88" s="12"/>
      <c r="G88" s="13"/>
      <c r="H88" s="31"/>
      <c r="I88" s="14"/>
      <c r="J88" s="14"/>
      <c r="K88" s="13"/>
      <c r="L88" s="31"/>
      <c r="M88" s="14"/>
      <c r="N88" s="14"/>
      <c r="O88" s="12"/>
      <c r="P88" s="31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 spans="4:40">
      <c r="D89" s="31"/>
      <c r="E89" s="12"/>
      <c r="F89" s="12"/>
      <c r="G89" s="13"/>
      <c r="H89" s="31"/>
      <c r="I89" s="14"/>
      <c r="J89" s="14"/>
      <c r="K89" s="13"/>
      <c r="L89" s="31"/>
      <c r="M89" s="14"/>
      <c r="N89" s="14"/>
      <c r="O89" s="12"/>
      <c r="P89" s="31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 spans="4:40">
      <c r="D90" s="31"/>
      <c r="E90" s="12"/>
      <c r="F90" s="12"/>
      <c r="G90" s="13"/>
      <c r="H90" s="31"/>
      <c r="I90" s="14"/>
      <c r="J90" s="14"/>
      <c r="K90" s="13"/>
      <c r="L90" s="31"/>
      <c r="M90" s="14"/>
      <c r="N90" s="14"/>
      <c r="O90" s="12"/>
      <c r="P90" s="31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 spans="4:40">
      <c r="D91" s="31"/>
      <c r="E91" s="12"/>
      <c r="F91" s="12"/>
      <c r="G91" s="13"/>
      <c r="H91" s="31"/>
      <c r="I91" s="14"/>
      <c r="J91" s="14"/>
      <c r="K91" s="13"/>
      <c r="L91" s="31"/>
      <c r="M91" s="14"/>
      <c r="N91" s="14"/>
      <c r="O91" s="12"/>
      <c r="P91" s="31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 spans="4:40">
      <c r="D92" s="31"/>
      <c r="E92" s="12"/>
      <c r="F92" s="12"/>
      <c r="G92" s="13"/>
      <c r="H92" s="31"/>
      <c r="I92" s="14"/>
      <c r="J92" s="14"/>
      <c r="K92" s="13"/>
      <c r="L92" s="31"/>
      <c r="M92" s="14"/>
      <c r="N92" s="14"/>
      <c r="O92" s="12"/>
      <c r="P92" s="31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 spans="4:40">
      <c r="D93" s="31"/>
      <c r="E93" s="12"/>
      <c r="F93" s="12"/>
      <c r="G93" s="13"/>
      <c r="H93" s="31"/>
      <c r="I93" s="14"/>
      <c r="J93" s="14"/>
      <c r="K93" s="13"/>
      <c r="L93" s="31"/>
      <c r="M93" s="14"/>
      <c r="N93" s="14"/>
      <c r="O93" s="12"/>
      <c r="P93" s="31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 spans="4:40">
      <c r="D94" s="31"/>
      <c r="E94" s="12"/>
      <c r="F94" s="12"/>
      <c r="G94" s="13"/>
      <c r="H94" s="31"/>
      <c r="I94" s="14"/>
      <c r="J94" s="14"/>
      <c r="K94" s="13"/>
      <c r="L94" s="31"/>
      <c r="M94" s="14"/>
      <c r="N94" s="14"/>
      <c r="O94" s="12"/>
      <c r="P94" s="31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 spans="4:40">
      <c r="D95" s="31"/>
      <c r="E95" s="12"/>
      <c r="F95" s="12"/>
      <c r="G95" s="13"/>
      <c r="H95" s="31"/>
      <c r="I95" s="14"/>
      <c r="J95" s="14"/>
      <c r="K95" s="13"/>
      <c r="L95" s="31"/>
      <c r="M95" s="14"/>
      <c r="N95" s="14"/>
      <c r="O95" s="12"/>
      <c r="P95" s="31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 spans="4:40">
      <c r="D96" s="31"/>
      <c r="E96" s="12"/>
      <c r="F96" s="12"/>
      <c r="G96" s="13"/>
      <c r="H96" s="31"/>
      <c r="I96" s="14"/>
      <c r="J96" s="14"/>
      <c r="K96" s="13"/>
      <c r="L96" s="31"/>
      <c r="M96" s="14"/>
      <c r="N96" s="14"/>
      <c r="O96" s="12"/>
      <c r="P96" s="31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 spans="4:40">
      <c r="D97" s="31"/>
      <c r="E97" s="12"/>
      <c r="F97" s="12"/>
      <c r="G97" s="13"/>
      <c r="H97" s="31"/>
      <c r="I97" s="14"/>
      <c r="J97" s="14"/>
      <c r="K97" s="13"/>
      <c r="L97" s="31"/>
      <c r="M97" s="14"/>
      <c r="N97" s="14"/>
      <c r="O97" s="12"/>
      <c r="P97" s="31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</row>
    <row r="98" spans="4:40">
      <c r="D98" s="31"/>
      <c r="E98" s="12"/>
      <c r="F98" s="12"/>
      <c r="G98" s="13"/>
      <c r="H98" s="31"/>
      <c r="I98" s="14"/>
      <c r="J98" s="14"/>
      <c r="K98" s="13"/>
      <c r="L98" s="31"/>
      <c r="M98" s="14"/>
      <c r="N98" s="14"/>
      <c r="O98" s="12"/>
      <c r="P98" s="31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</row>
    <row r="99" spans="4:40">
      <c r="D99" s="31"/>
      <c r="E99" s="12"/>
      <c r="F99" s="12"/>
      <c r="G99" s="13"/>
      <c r="H99" s="31"/>
      <c r="I99" s="14"/>
      <c r="J99" s="14"/>
      <c r="K99" s="13"/>
      <c r="L99" s="31"/>
      <c r="M99" s="14"/>
      <c r="N99" s="14"/>
      <c r="O99" s="12"/>
      <c r="P99" s="31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</row>
    <row r="100" spans="4:40">
      <c r="D100" s="31"/>
      <c r="E100" s="12"/>
      <c r="F100" s="12"/>
      <c r="G100" s="13"/>
      <c r="H100" s="31"/>
      <c r="I100" s="14"/>
      <c r="J100" s="14"/>
      <c r="K100" s="13"/>
      <c r="L100" s="31"/>
      <c r="M100" s="14"/>
      <c r="N100" s="14"/>
      <c r="O100" s="12"/>
      <c r="P100" s="31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</row>
    <row r="101" spans="4:40">
      <c r="D101" s="31"/>
      <c r="E101" s="12"/>
      <c r="F101" s="12"/>
      <c r="G101" s="13"/>
      <c r="H101" s="31"/>
      <c r="I101" s="14"/>
      <c r="J101" s="14"/>
      <c r="K101" s="13"/>
      <c r="L101" s="31"/>
      <c r="M101" s="14"/>
      <c r="N101" s="14"/>
      <c r="O101" s="12"/>
      <c r="P101" s="31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</row>
    <row r="102" spans="4:40">
      <c r="D102" s="31"/>
      <c r="E102" s="12"/>
      <c r="F102" s="12"/>
      <c r="G102" s="13"/>
      <c r="H102" s="31"/>
      <c r="I102" s="14"/>
      <c r="J102" s="14"/>
      <c r="K102" s="13"/>
      <c r="L102" s="31"/>
      <c r="M102" s="14"/>
      <c r="N102" s="14"/>
      <c r="O102" s="12"/>
      <c r="P102" s="31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</row>
    <row r="103" spans="4:40">
      <c r="D103" s="31"/>
      <c r="E103" s="12"/>
      <c r="F103" s="12"/>
      <c r="G103" s="13"/>
      <c r="H103" s="31"/>
      <c r="I103" s="14"/>
      <c r="J103" s="14"/>
      <c r="K103" s="13"/>
      <c r="L103" s="31"/>
      <c r="M103" s="14"/>
      <c r="N103" s="14"/>
      <c r="O103" s="12"/>
      <c r="P103" s="31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</row>
    <row r="104" spans="4:40">
      <c r="D104" s="31"/>
      <c r="E104" s="12"/>
      <c r="F104" s="12"/>
      <c r="G104" s="13"/>
      <c r="H104" s="31"/>
      <c r="I104" s="14"/>
      <c r="J104" s="14"/>
      <c r="K104" s="13"/>
      <c r="L104" s="31"/>
      <c r="M104" s="14"/>
      <c r="N104" s="14"/>
      <c r="O104" s="12"/>
      <c r="P104" s="31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</row>
    <row r="105" spans="4:40">
      <c r="D105" s="31"/>
      <c r="E105" s="12"/>
      <c r="F105" s="12"/>
      <c r="G105" s="13"/>
      <c r="H105" s="31"/>
      <c r="I105" s="14"/>
      <c r="J105" s="14"/>
      <c r="K105" s="13"/>
      <c r="L105" s="31"/>
      <c r="M105" s="14"/>
      <c r="N105" s="14"/>
      <c r="O105" s="12"/>
      <c r="P105" s="31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</row>
    <row r="106" spans="4:40">
      <c r="D106" s="31"/>
      <c r="E106" s="12"/>
      <c r="F106" s="12"/>
      <c r="G106" s="13"/>
      <c r="H106" s="31"/>
      <c r="I106" s="14"/>
      <c r="J106" s="14"/>
      <c r="K106" s="13"/>
      <c r="L106" s="31"/>
      <c r="M106" s="14"/>
      <c r="N106" s="14"/>
      <c r="O106" s="12"/>
      <c r="P106" s="31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</row>
    <row r="107" spans="4:40">
      <c r="D107" s="31"/>
      <c r="E107" s="12"/>
      <c r="F107" s="12"/>
      <c r="G107" s="13"/>
      <c r="H107" s="31"/>
      <c r="I107" s="14"/>
      <c r="J107" s="14"/>
      <c r="K107" s="13"/>
      <c r="L107" s="31"/>
      <c r="M107" s="14"/>
      <c r="N107" s="14"/>
      <c r="O107" s="12"/>
      <c r="P107" s="31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</row>
    <row r="108" spans="4:40">
      <c r="D108" s="31"/>
      <c r="E108" s="12"/>
      <c r="F108" s="12"/>
      <c r="G108" s="13"/>
      <c r="H108" s="31"/>
      <c r="I108" s="14"/>
      <c r="J108" s="14"/>
      <c r="K108" s="13"/>
      <c r="L108" s="31"/>
      <c r="M108" s="14"/>
      <c r="N108" s="14"/>
      <c r="O108" s="12"/>
      <c r="P108" s="31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</row>
    <row r="109" spans="4:40">
      <c r="D109" s="31"/>
      <c r="E109" s="12"/>
      <c r="F109" s="12"/>
      <c r="G109" s="13"/>
      <c r="H109" s="31"/>
      <c r="I109" s="14"/>
      <c r="J109" s="14"/>
      <c r="K109" s="13"/>
      <c r="L109" s="31"/>
      <c r="M109" s="14"/>
      <c r="N109" s="14"/>
      <c r="O109" s="12"/>
      <c r="P109" s="31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4:40">
      <c r="D110" s="31"/>
      <c r="E110" s="12"/>
      <c r="F110" s="12"/>
      <c r="G110" s="13"/>
      <c r="H110" s="31"/>
      <c r="I110" s="14"/>
      <c r="J110" s="14"/>
      <c r="K110" s="13"/>
      <c r="L110" s="31"/>
      <c r="M110" s="14"/>
      <c r="N110" s="14"/>
      <c r="O110" s="12"/>
      <c r="P110" s="31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4:40">
      <c r="D111" s="31"/>
      <c r="E111" s="12"/>
      <c r="F111" s="12"/>
      <c r="G111" s="13"/>
      <c r="H111" s="31"/>
      <c r="I111" s="14"/>
      <c r="J111" s="14"/>
      <c r="K111" s="13"/>
      <c r="L111" s="31"/>
      <c r="M111" s="14"/>
      <c r="N111" s="14"/>
      <c r="O111" s="12"/>
      <c r="P111" s="31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4:40">
      <c r="D112" s="31"/>
      <c r="E112" s="12"/>
      <c r="F112" s="12"/>
      <c r="G112" s="13"/>
      <c r="H112" s="31"/>
      <c r="I112" s="14"/>
      <c r="J112" s="14"/>
      <c r="K112" s="13"/>
      <c r="L112" s="31"/>
      <c r="M112" s="14"/>
      <c r="N112" s="14"/>
      <c r="O112" s="12"/>
      <c r="P112" s="31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4:40">
      <c r="D113" s="31"/>
      <c r="E113" s="12"/>
      <c r="F113" s="12"/>
      <c r="G113" s="13"/>
      <c r="H113" s="31"/>
      <c r="I113" s="14"/>
      <c r="J113" s="14"/>
      <c r="K113" s="13"/>
      <c r="L113" s="31"/>
      <c r="M113" s="14"/>
      <c r="N113" s="14"/>
      <c r="O113" s="12"/>
      <c r="P113" s="31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4:40">
      <c r="D114" s="31"/>
      <c r="E114" s="12"/>
      <c r="F114" s="12"/>
      <c r="G114" s="13"/>
      <c r="H114" s="31"/>
      <c r="I114" s="14"/>
      <c r="J114" s="14"/>
      <c r="K114" s="13"/>
      <c r="L114" s="31"/>
      <c r="M114" s="14"/>
      <c r="N114" s="14"/>
      <c r="O114" s="12"/>
      <c r="P114" s="31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4:40">
      <c r="D115" s="31"/>
      <c r="E115" s="12"/>
      <c r="F115" s="12"/>
      <c r="G115" s="13"/>
      <c r="H115" s="31"/>
      <c r="I115" s="14"/>
      <c r="J115" s="14"/>
      <c r="K115" s="13"/>
      <c r="L115" s="31"/>
      <c r="M115" s="14"/>
      <c r="N115" s="14"/>
      <c r="O115" s="12"/>
      <c r="P115" s="31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4:40">
      <c r="D116" s="31"/>
      <c r="E116" s="12"/>
      <c r="F116" s="12"/>
      <c r="G116" s="13"/>
      <c r="H116" s="31"/>
      <c r="I116" s="14"/>
      <c r="J116" s="14"/>
      <c r="K116" s="13"/>
      <c r="L116" s="31"/>
      <c r="M116" s="14"/>
      <c r="N116" s="14"/>
      <c r="O116" s="12"/>
      <c r="P116" s="31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4:40">
      <c r="D117" s="31"/>
      <c r="E117" s="12"/>
      <c r="F117" s="12"/>
      <c r="G117" s="13"/>
      <c r="H117" s="31"/>
      <c r="I117" s="14"/>
      <c r="J117" s="14"/>
      <c r="K117" s="13"/>
      <c r="L117" s="31"/>
      <c r="M117" s="14"/>
      <c r="N117" s="14"/>
      <c r="O117" s="12"/>
      <c r="P117" s="31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4:40">
      <c r="D118" s="31"/>
      <c r="E118" s="12"/>
      <c r="F118" s="12"/>
      <c r="G118" s="13"/>
      <c r="H118" s="31"/>
      <c r="I118" s="14"/>
      <c r="J118" s="14"/>
      <c r="K118" s="13"/>
      <c r="L118" s="31"/>
      <c r="M118" s="14"/>
      <c r="N118" s="14"/>
      <c r="O118" s="12"/>
      <c r="P118" s="31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4:40">
      <c r="D119" s="31"/>
      <c r="E119" s="12"/>
      <c r="F119" s="12"/>
      <c r="G119" s="13"/>
      <c r="H119" s="31"/>
      <c r="I119" s="14"/>
      <c r="J119" s="14"/>
      <c r="K119" s="13"/>
      <c r="L119" s="31"/>
      <c r="M119" s="14"/>
      <c r="N119" s="14"/>
      <c r="O119" s="12"/>
      <c r="P119" s="31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4:40">
      <c r="D120" s="31"/>
      <c r="E120" s="12"/>
      <c r="F120" s="12"/>
      <c r="G120" s="13"/>
      <c r="H120" s="31"/>
      <c r="I120" s="14"/>
      <c r="J120" s="14"/>
      <c r="K120" s="13"/>
      <c r="L120" s="31"/>
      <c r="M120" s="14"/>
      <c r="N120" s="14"/>
      <c r="O120" s="12"/>
      <c r="P120" s="31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4:40">
      <c r="D121" s="31"/>
      <c r="E121" s="12"/>
      <c r="F121" s="12"/>
      <c r="G121" s="13"/>
      <c r="H121" s="31"/>
      <c r="I121" s="14"/>
      <c r="J121" s="14"/>
      <c r="K121" s="13"/>
      <c r="L121" s="31"/>
      <c r="M121" s="14"/>
      <c r="N121" s="14"/>
      <c r="O121" s="12"/>
      <c r="P121" s="31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4:40">
      <c r="D122" s="31"/>
      <c r="E122" s="12"/>
      <c r="F122" s="12"/>
      <c r="G122" s="13"/>
      <c r="H122" s="31"/>
      <c r="I122" s="14"/>
      <c r="J122" s="14"/>
      <c r="K122" s="13"/>
      <c r="L122" s="31"/>
      <c r="M122" s="14"/>
      <c r="N122" s="14"/>
      <c r="O122" s="12"/>
      <c r="P122" s="31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4:40">
      <c r="D123" s="31"/>
      <c r="E123" s="12"/>
      <c r="F123" s="12"/>
      <c r="G123" s="13"/>
      <c r="H123" s="31"/>
      <c r="I123" s="14"/>
      <c r="J123" s="14"/>
      <c r="K123" s="13"/>
      <c r="L123" s="31"/>
      <c r="M123" s="14"/>
      <c r="N123" s="14"/>
      <c r="O123" s="12"/>
      <c r="P123" s="31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4:40">
      <c r="D124" s="31"/>
      <c r="E124" s="12"/>
      <c r="F124" s="12"/>
      <c r="G124" s="13"/>
      <c r="H124" s="31"/>
      <c r="I124" s="14"/>
      <c r="J124" s="14"/>
      <c r="K124" s="13"/>
      <c r="L124" s="31"/>
      <c r="M124" s="14"/>
      <c r="N124" s="14"/>
      <c r="O124" s="12"/>
      <c r="P124" s="31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4:40">
      <c r="D125" s="31"/>
      <c r="E125" s="12"/>
      <c r="F125" s="12"/>
      <c r="G125" s="13"/>
      <c r="H125" s="31"/>
      <c r="I125" s="14"/>
      <c r="J125" s="14"/>
      <c r="K125" s="13"/>
      <c r="L125" s="31"/>
      <c r="M125" s="14"/>
      <c r="N125" s="14"/>
      <c r="O125" s="12"/>
      <c r="P125" s="31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4:40">
      <c r="D126" s="31"/>
      <c r="E126" s="12"/>
      <c r="F126" s="12"/>
      <c r="G126" s="13"/>
      <c r="H126" s="31"/>
      <c r="I126" s="14"/>
      <c r="J126" s="14"/>
      <c r="K126" s="13"/>
      <c r="L126" s="31"/>
      <c r="M126" s="14"/>
      <c r="N126" s="14"/>
      <c r="O126" s="12"/>
      <c r="P126" s="31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4:40">
      <c r="D127" s="31"/>
      <c r="E127" s="12"/>
      <c r="F127" s="12"/>
      <c r="G127" s="13"/>
      <c r="H127" s="31"/>
      <c r="I127" s="14"/>
      <c r="J127" s="14"/>
      <c r="K127" s="13"/>
      <c r="L127" s="31"/>
      <c r="M127" s="14"/>
      <c r="N127" s="14"/>
      <c r="O127" s="12"/>
      <c r="P127" s="31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4:40">
      <c r="D128" s="31"/>
      <c r="E128" s="12"/>
      <c r="F128" s="12"/>
      <c r="G128" s="13"/>
      <c r="H128" s="31"/>
      <c r="I128" s="14"/>
      <c r="J128" s="14"/>
      <c r="K128" s="13"/>
      <c r="L128" s="31"/>
      <c r="M128" s="14"/>
      <c r="N128" s="14"/>
      <c r="O128" s="12"/>
      <c r="P128" s="31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4:40">
      <c r="D129" s="31"/>
      <c r="E129" s="12"/>
      <c r="F129" s="12"/>
      <c r="G129" s="13"/>
      <c r="H129" s="31"/>
      <c r="I129" s="14"/>
      <c r="J129" s="14"/>
      <c r="K129" s="13"/>
      <c r="L129" s="31"/>
      <c r="M129" s="14"/>
      <c r="N129" s="14"/>
      <c r="O129" s="12"/>
      <c r="P129" s="31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4:40">
      <c r="D130" s="31"/>
      <c r="E130" s="12"/>
      <c r="F130" s="12"/>
      <c r="G130" s="13"/>
      <c r="H130" s="31"/>
      <c r="I130" s="14"/>
      <c r="J130" s="14"/>
      <c r="K130" s="13"/>
      <c r="L130" s="31"/>
      <c r="M130" s="14"/>
      <c r="N130" s="14"/>
      <c r="O130" s="12"/>
      <c r="P130" s="31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4:40">
      <c r="D131" s="31"/>
      <c r="E131" s="12"/>
      <c r="F131" s="12"/>
      <c r="G131" s="13"/>
      <c r="H131" s="31"/>
      <c r="I131" s="14"/>
      <c r="J131" s="14"/>
      <c r="K131" s="13"/>
      <c r="L131" s="31"/>
      <c r="M131" s="14"/>
      <c r="N131" s="14"/>
      <c r="O131" s="12"/>
      <c r="P131" s="31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4:40">
      <c r="D132" s="31"/>
      <c r="E132" s="12"/>
      <c r="F132" s="12"/>
      <c r="G132" s="13"/>
      <c r="H132" s="31"/>
      <c r="I132" s="14"/>
      <c r="J132" s="14"/>
      <c r="K132" s="13"/>
      <c r="L132" s="31"/>
      <c r="M132" s="14"/>
      <c r="N132" s="14"/>
      <c r="O132" s="12"/>
      <c r="P132" s="31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4:40">
      <c r="D133" s="31"/>
      <c r="E133" s="12"/>
      <c r="F133" s="12"/>
      <c r="G133" s="13"/>
      <c r="H133" s="31"/>
      <c r="I133" s="14"/>
      <c r="J133" s="14"/>
      <c r="K133" s="13"/>
      <c r="L133" s="31"/>
      <c r="M133" s="14"/>
      <c r="N133" s="14"/>
      <c r="O133" s="12"/>
      <c r="P133" s="31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4:40">
      <c r="D134" s="31"/>
      <c r="E134" s="12"/>
      <c r="F134" s="12"/>
      <c r="G134" s="13"/>
      <c r="H134" s="31"/>
      <c r="I134" s="14"/>
      <c r="J134" s="14"/>
      <c r="K134" s="13"/>
      <c r="L134" s="31"/>
      <c r="M134" s="14"/>
      <c r="N134" s="14"/>
      <c r="O134" s="12"/>
      <c r="P134" s="31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4:40">
      <c r="D135" s="31"/>
      <c r="E135" s="12"/>
      <c r="F135" s="12"/>
      <c r="G135" s="13"/>
      <c r="H135" s="31"/>
      <c r="I135" s="14"/>
      <c r="J135" s="14"/>
      <c r="K135" s="13"/>
      <c r="L135" s="31"/>
      <c r="M135" s="14"/>
      <c r="N135" s="14"/>
      <c r="O135" s="12"/>
      <c r="P135" s="31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4:40">
      <c r="D136" s="31"/>
      <c r="E136" s="12"/>
      <c r="F136" s="12"/>
      <c r="G136" s="13"/>
      <c r="H136" s="31"/>
      <c r="I136" s="14"/>
      <c r="J136" s="14"/>
      <c r="K136" s="13"/>
      <c r="L136" s="31"/>
      <c r="M136" s="14"/>
      <c r="N136" s="14"/>
      <c r="O136" s="12"/>
      <c r="P136" s="31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4:40">
      <c r="D137" s="31"/>
      <c r="E137" s="12"/>
      <c r="F137" s="12"/>
      <c r="G137" s="13"/>
      <c r="H137" s="31"/>
      <c r="I137" s="14"/>
      <c r="J137" s="14"/>
      <c r="K137" s="13"/>
      <c r="L137" s="31"/>
      <c r="M137" s="14"/>
      <c r="N137" s="14"/>
      <c r="O137" s="12"/>
      <c r="P137" s="31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4:40">
      <c r="D138" s="31"/>
      <c r="E138" s="12"/>
      <c r="F138" s="12"/>
      <c r="G138" s="13"/>
      <c r="H138" s="31"/>
      <c r="I138" s="14"/>
      <c r="J138" s="14"/>
      <c r="K138" s="13"/>
      <c r="L138" s="31"/>
      <c r="M138" s="14"/>
      <c r="N138" s="14"/>
      <c r="O138" s="12"/>
      <c r="P138" s="31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4:40">
      <c r="D139" s="31"/>
      <c r="E139" s="12"/>
      <c r="F139" s="12"/>
      <c r="G139" s="13"/>
      <c r="H139" s="31"/>
      <c r="I139" s="14"/>
      <c r="J139" s="14"/>
      <c r="K139" s="13"/>
      <c r="L139" s="31"/>
      <c r="M139" s="14"/>
      <c r="N139" s="14"/>
      <c r="O139" s="12"/>
      <c r="P139" s="31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4:40">
      <c r="D140" s="31"/>
      <c r="E140" s="12"/>
      <c r="F140" s="12"/>
      <c r="G140" s="13"/>
      <c r="H140" s="31"/>
      <c r="I140" s="14"/>
      <c r="J140" s="14"/>
      <c r="K140" s="13"/>
      <c r="L140" s="31"/>
      <c r="M140" s="14"/>
      <c r="N140" s="14"/>
      <c r="O140" s="12"/>
      <c r="P140" s="31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4:40">
      <c r="D141" s="31"/>
      <c r="E141" s="12"/>
      <c r="F141" s="12"/>
      <c r="G141" s="13"/>
      <c r="H141" s="31"/>
      <c r="I141" s="14"/>
      <c r="J141" s="14"/>
      <c r="K141" s="13"/>
      <c r="L141" s="31"/>
      <c r="M141" s="14"/>
      <c r="N141" s="14"/>
      <c r="O141" s="12"/>
      <c r="P141" s="31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  <row r="142" spans="4:40">
      <c r="D142" s="31"/>
      <c r="E142" s="12"/>
      <c r="F142" s="12"/>
      <c r="G142" s="13"/>
      <c r="H142" s="31"/>
      <c r="I142" s="14"/>
      <c r="J142" s="14"/>
      <c r="K142" s="13"/>
      <c r="L142" s="31"/>
      <c r="M142" s="14"/>
      <c r="N142" s="14"/>
      <c r="O142" s="12"/>
      <c r="P142" s="31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</row>
    <row r="143" spans="4:40">
      <c r="D143" s="31"/>
      <c r="E143" s="12"/>
      <c r="F143" s="12"/>
      <c r="G143" s="13"/>
      <c r="H143" s="31"/>
      <c r="I143" s="14"/>
      <c r="J143" s="14"/>
      <c r="K143" s="13"/>
      <c r="L143" s="31"/>
      <c r="M143" s="14"/>
      <c r="N143" s="14"/>
      <c r="O143" s="12"/>
      <c r="P143" s="31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</row>
    <row r="144" spans="4:40">
      <c r="D144" s="31"/>
      <c r="E144" s="12"/>
      <c r="F144" s="12"/>
      <c r="G144" s="13"/>
      <c r="H144" s="31"/>
      <c r="I144" s="14"/>
      <c r="J144" s="14"/>
      <c r="K144" s="13"/>
      <c r="L144" s="31"/>
      <c r="M144" s="14"/>
      <c r="N144" s="14"/>
      <c r="O144" s="12"/>
      <c r="P144" s="31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</row>
    <row r="145" spans="4:40">
      <c r="D145" s="31"/>
      <c r="E145" s="12"/>
      <c r="F145" s="12"/>
      <c r="G145" s="13"/>
      <c r="H145" s="31"/>
      <c r="I145" s="14"/>
      <c r="J145" s="14"/>
      <c r="K145" s="13"/>
      <c r="L145" s="31"/>
      <c r="M145" s="14"/>
      <c r="N145" s="14"/>
      <c r="O145" s="12"/>
      <c r="P145" s="31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</row>
    <row r="146" spans="4:40">
      <c r="D146" s="31"/>
      <c r="E146" s="12"/>
      <c r="F146" s="12"/>
      <c r="G146" s="13"/>
      <c r="H146" s="31"/>
      <c r="I146" s="14"/>
      <c r="J146" s="14"/>
      <c r="K146" s="13"/>
      <c r="L146" s="31"/>
      <c r="M146" s="14"/>
      <c r="N146" s="14"/>
      <c r="O146" s="12"/>
      <c r="P146" s="31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</row>
    <row r="147" spans="4:40">
      <c r="D147" s="31"/>
      <c r="E147" s="12"/>
      <c r="F147" s="12"/>
      <c r="G147" s="13"/>
      <c r="H147" s="31"/>
      <c r="I147" s="14"/>
      <c r="J147" s="14"/>
      <c r="K147" s="13"/>
      <c r="L147" s="31"/>
      <c r="M147" s="14"/>
      <c r="N147" s="14"/>
      <c r="O147" s="12"/>
      <c r="P147" s="31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</row>
    <row r="148" spans="4:40">
      <c r="D148" s="31"/>
      <c r="E148" s="12"/>
      <c r="F148" s="12"/>
      <c r="G148" s="13"/>
      <c r="H148" s="31"/>
      <c r="I148" s="14"/>
      <c r="J148" s="14"/>
      <c r="K148" s="13"/>
      <c r="L148" s="31"/>
      <c r="M148" s="14"/>
      <c r="N148" s="14"/>
      <c r="O148" s="12"/>
      <c r="P148" s="31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</row>
    <row r="149" spans="4:40">
      <c r="D149" s="31"/>
      <c r="E149" s="12"/>
      <c r="F149" s="12"/>
      <c r="G149" s="13"/>
      <c r="H149" s="31"/>
      <c r="I149" s="14"/>
      <c r="J149" s="14"/>
      <c r="K149" s="13"/>
      <c r="L149" s="31"/>
      <c r="M149" s="14"/>
      <c r="N149" s="14"/>
      <c r="O149" s="12"/>
      <c r="P149" s="31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</row>
    <row r="150" spans="4:40">
      <c r="D150" s="31"/>
      <c r="E150" s="12"/>
      <c r="F150" s="12"/>
      <c r="G150" s="13"/>
      <c r="H150" s="31"/>
      <c r="I150" s="14"/>
      <c r="J150" s="14"/>
      <c r="K150" s="13"/>
      <c r="L150" s="31"/>
      <c r="M150" s="14"/>
      <c r="N150" s="14"/>
      <c r="O150" s="12"/>
      <c r="P150" s="31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</row>
    <row r="151" spans="4:40">
      <c r="D151" s="31"/>
      <c r="E151" s="12"/>
      <c r="F151" s="12"/>
      <c r="G151" s="13"/>
      <c r="H151" s="31"/>
      <c r="I151" s="14"/>
      <c r="J151" s="14"/>
      <c r="K151" s="13"/>
      <c r="L151" s="31"/>
      <c r="M151" s="14"/>
      <c r="N151" s="14"/>
      <c r="O151" s="12"/>
      <c r="P151" s="31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</row>
    <row r="152" spans="4:40">
      <c r="D152" s="31"/>
      <c r="E152" s="12"/>
      <c r="F152" s="12"/>
      <c r="G152" s="13"/>
      <c r="H152" s="31"/>
      <c r="I152" s="14"/>
      <c r="J152" s="14"/>
      <c r="K152" s="13"/>
      <c r="L152" s="31"/>
      <c r="M152" s="14"/>
      <c r="N152" s="14"/>
      <c r="O152" s="12"/>
      <c r="P152" s="31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</row>
    <row r="153" spans="4:40">
      <c r="D153" s="31"/>
      <c r="E153" s="12"/>
      <c r="F153" s="12"/>
      <c r="G153" s="13"/>
      <c r="H153" s="31"/>
      <c r="I153" s="14"/>
      <c r="J153" s="14"/>
      <c r="K153" s="13"/>
      <c r="L153" s="31"/>
      <c r="M153" s="14"/>
      <c r="N153" s="14"/>
      <c r="O153" s="12"/>
      <c r="P153" s="31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</row>
    <row r="154" spans="4:40">
      <c r="D154" s="31"/>
      <c r="E154" s="12"/>
      <c r="F154" s="12"/>
      <c r="G154" s="13"/>
      <c r="H154" s="31"/>
      <c r="I154" s="14"/>
      <c r="J154" s="14"/>
      <c r="K154" s="13"/>
      <c r="L154" s="31"/>
      <c r="M154" s="14"/>
      <c r="N154" s="14"/>
      <c r="O154" s="12"/>
      <c r="P154" s="31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</row>
    <row r="155" spans="4:40">
      <c r="D155" s="31"/>
      <c r="E155" s="12"/>
      <c r="F155" s="12"/>
      <c r="G155" s="13"/>
      <c r="H155" s="31"/>
      <c r="I155" s="14"/>
      <c r="J155" s="14"/>
      <c r="K155" s="13"/>
      <c r="L155" s="31"/>
      <c r="M155" s="14"/>
      <c r="N155" s="14"/>
      <c r="O155" s="12"/>
      <c r="P155" s="31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</row>
    <row r="156" spans="4:40">
      <c r="D156" s="31"/>
      <c r="E156" s="12"/>
      <c r="F156" s="12"/>
      <c r="G156" s="13"/>
      <c r="H156" s="31"/>
      <c r="I156" s="14"/>
      <c r="J156" s="14"/>
      <c r="K156" s="13"/>
      <c r="L156" s="31"/>
      <c r="M156" s="14"/>
      <c r="N156" s="14"/>
      <c r="O156" s="12"/>
      <c r="P156" s="31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</row>
    <row r="157" spans="4:40">
      <c r="D157" s="31"/>
      <c r="E157" s="12"/>
      <c r="F157" s="12"/>
      <c r="G157" s="13"/>
      <c r="H157" s="31"/>
      <c r="I157" s="14"/>
      <c r="J157" s="14"/>
      <c r="K157" s="13"/>
      <c r="L157" s="31"/>
      <c r="M157" s="14"/>
      <c r="N157" s="14"/>
      <c r="O157" s="12"/>
      <c r="P157" s="31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</row>
    <row r="158" spans="4:40">
      <c r="D158" s="31"/>
      <c r="E158" s="12"/>
      <c r="F158" s="12"/>
      <c r="G158" s="13"/>
      <c r="H158" s="31"/>
      <c r="I158" s="14"/>
      <c r="J158" s="14"/>
      <c r="K158" s="13"/>
      <c r="L158" s="31"/>
      <c r="M158" s="14"/>
      <c r="N158" s="14"/>
      <c r="O158" s="12"/>
      <c r="P158" s="31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</row>
    <row r="159" spans="4:40">
      <c r="D159" s="31"/>
      <c r="E159" s="12"/>
      <c r="F159" s="12"/>
      <c r="G159" s="13"/>
      <c r="H159" s="31"/>
      <c r="I159" s="14"/>
      <c r="J159" s="14"/>
      <c r="K159" s="13"/>
      <c r="L159" s="31"/>
      <c r="M159" s="14"/>
      <c r="N159" s="14"/>
      <c r="O159" s="12"/>
      <c r="P159" s="31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</row>
    <row r="160" spans="4:40">
      <c r="D160" s="31"/>
      <c r="E160" s="12"/>
      <c r="F160" s="12"/>
      <c r="G160" s="13"/>
      <c r="H160" s="31"/>
      <c r="I160" s="14"/>
      <c r="J160" s="14"/>
      <c r="K160" s="13"/>
      <c r="L160" s="31"/>
      <c r="M160" s="14"/>
      <c r="N160" s="14"/>
      <c r="O160" s="12"/>
      <c r="P160" s="31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</row>
    <row r="161" spans="4:40">
      <c r="D161" s="31"/>
      <c r="E161" s="12"/>
      <c r="F161" s="12"/>
      <c r="G161" s="13"/>
      <c r="H161" s="31"/>
      <c r="I161" s="14"/>
      <c r="J161" s="14"/>
      <c r="K161" s="13"/>
      <c r="L161" s="31"/>
      <c r="M161" s="14"/>
      <c r="N161" s="14"/>
      <c r="O161" s="12"/>
      <c r="P161" s="31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</row>
    <row r="162" spans="4:40">
      <c r="D162" s="31"/>
      <c r="E162" s="12"/>
      <c r="F162" s="12"/>
      <c r="G162" s="13"/>
      <c r="H162" s="31"/>
      <c r="I162" s="14"/>
      <c r="J162" s="14"/>
      <c r="K162" s="13"/>
      <c r="L162" s="31"/>
      <c r="M162" s="14"/>
      <c r="N162" s="14"/>
      <c r="O162" s="12"/>
      <c r="P162" s="31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</row>
    <row r="163" spans="4:40">
      <c r="D163" s="31"/>
      <c r="E163" s="12"/>
      <c r="F163" s="12"/>
      <c r="G163" s="13"/>
      <c r="H163" s="31"/>
      <c r="I163" s="14"/>
      <c r="J163" s="14"/>
      <c r="K163" s="13"/>
      <c r="L163" s="31"/>
      <c r="M163" s="14"/>
      <c r="N163" s="14"/>
      <c r="O163" s="12"/>
      <c r="P163" s="31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</row>
    <row r="164" spans="4:40">
      <c r="D164" s="31"/>
      <c r="E164" s="12"/>
      <c r="F164" s="12"/>
      <c r="G164" s="13"/>
      <c r="H164" s="31"/>
      <c r="I164" s="14"/>
      <c r="J164" s="14"/>
      <c r="K164" s="13"/>
      <c r="L164" s="31"/>
      <c r="M164" s="14"/>
      <c r="N164" s="14"/>
      <c r="O164" s="12"/>
      <c r="P164" s="31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</row>
    <row r="165" spans="4:40">
      <c r="D165" s="31"/>
      <c r="E165" s="12"/>
      <c r="F165" s="12"/>
      <c r="G165" s="13"/>
      <c r="H165" s="31"/>
      <c r="I165" s="14"/>
      <c r="J165" s="14"/>
      <c r="K165" s="13"/>
      <c r="L165" s="31"/>
      <c r="M165" s="14"/>
      <c r="N165" s="14"/>
      <c r="O165" s="12"/>
      <c r="P165" s="31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</row>
    <row r="166" spans="4:40">
      <c r="D166" s="31"/>
      <c r="E166" s="12"/>
      <c r="F166" s="12"/>
      <c r="G166" s="13"/>
      <c r="H166" s="31"/>
      <c r="I166" s="14"/>
      <c r="J166" s="14"/>
      <c r="K166" s="13"/>
      <c r="L166" s="31"/>
      <c r="M166" s="14"/>
      <c r="N166" s="14"/>
      <c r="O166" s="12"/>
      <c r="P166" s="31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</row>
    <row r="167" spans="4:40">
      <c r="D167" s="31"/>
      <c r="E167" s="12"/>
      <c r="F167" s="12"/>
      <c r="G167" s="13"/>
      <c r="H167" s="31"/>
      <c r="I167" s="14"/>
      <c r="J167" s="14"/>
      <c r="K167" s="13"/>
      <c r="L167" s="31"/>
      <c r="M167" s="14"/>
      <c r="N167" s="14"/>
      <c r="O167" s="12"/>
      <c r="P167" s="31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</row>
    <row r="168" spans="4:40">
      <c r="D168" s="31"/>
      <c r="E168" s="12"/>
      <c r="F168" s="12"/>
      <c r="G168" s="13"/>
      <c r="H168" s="31"/>
      <c r="I168" s="14"/>
      <c r="J168" s="14"/>
      <c r="K168" s="13"/>
      <c r="L168" s="31"/>
      <c r="M168" s="14"/>
      <c r="N168" s="14"/>
      <c r="O168" s="12"/>
      <c r="P168" s="31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</row>
    <row r="169" spans="4:40">
      <c r="D169" s="31"/>
      <c r="E169" s="12"/>
      <c r="F169" s="12"/>
      <c r="G169" s="13"/>
      <c r="H169" s="31"/>
      <c r="I169" s="14"/>
      <c r="J169" s="14"/>
      <c r="K169" s="13"/>
      <c r="L169" s="31"/>
      <c r="M169" s="14"/>
      <c r="N169" s="14"/>
      <c r="O169" s="12"/>
      <c r="P169" s="31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</row>
    <row r="170" spans="4:40">
      <c r="D170" s="31"/>
      <c r="E170" s="12"/>
      <c r="F170" s="12"/>
      <c r="G170" s="13"/>
      <c r="H170" s="31"/>
      <c r="I170" s="14"/>
      <c r="J170" s="14"/>
      <c r="K170" s="13"/>
      <c r="L170" s="31"/>
      <c r="M170" s="14"/>
      <c r="N170" s="14"/>
      <c r="O170" s="12"/>
      <c r="P170" s="31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</row>
    <row r="171" spans="4:40">
      <c r="D171" s="31"/>
      <c r="E171" s="12"/>
      <c r="F171" s="12"/>
      <c r="G171" s="13"/>
      <c r="H171" s="31"/>
      <c r="I171" s="14"/>
      <c r="J171" s="14"/>
      <c r="K171" s="13"/>
      <c r="L171" s="31"/>
      <c r="M171" s="14"/>
      <c r="N171" s="14"/>
      <c r="O171" s="12"/>
      <c r="P171" s="31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</row>
    <row r="172" spans="4:40">
      <c r="D172" s="31"/>
      <c r="E172" s="12"/>
      <c r="F172" s="12"/>
      <c r="G172" s="13"/>
      <c r="H172" s="31"/>
      <c r="I172" s="14"/>
      <c r="J172" s="14"/>
      <c r="K172" s="13"/>
      <c r="L172" s="31"/>
      <c r="M172" s="14"/>
      <c r="N172" s="14"/>
      <c r="O172" s="12"/>
      <c r="P172" s="31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</row>
    <row r="173" spans="4:40">
      <c r="D173" s="31"/>
      <c r="E173" s="12"/>
      <c r="F173" s="12"/>
      <c r="G173" s="13"/>
      <c r="H173" s="31"/>
      <c r="I173" s="14"/>
      <c r="J173" s="14"/>
      <c r="K173" s="13"/>
      <c r="L173" s="31"/>
      <c r="M173" s="14"/>
      <c r="N173" s="14"/>
      <c r="O173" s="12"/>
      <c r="P173" s="31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</row>
    <row r="174" spans="4:40">
      <c r="D174" s="31"/>
      <c r="E174" s="12"/>
      <c r="F174" s="12"/>
      <c r="G174" s="13"/>
      <c r="H174" s="31"/>
      <c r="I174" s="14"/>
      <c r="J174" s="14"/>
      <c r="K174" s="13"/>
      <c r="L174" s="31"/>
      <c r="M174" s="14"/>
      <c r="N174" s="14"/>
      <c r="O174" s="12"/>
      <c r="P174" s="31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</row>
    <row r="175" spans="4:40">
      <c r="D175" s="31"/>
      <c r="E175" s="12"/>
      <c r="F175" s="12"/>
      <c r="G175" s="13"/>
      <c r="H175" s="31"/>
      <c r="I175" s="14"/>
      <c r="J175" s="14"/>
      <c r="K175" s="13"/>
      <c r="L175" s="31"/>
      <c r="M175" s="14"/>
      <c r="N175" s="14"/>
      <c r="O175" s="12"/>
      <c r="P175" s="31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</row>
    <row r="176" spans="4:40">
      <c r="D176" s="31"/>
      <c r="E176" s="12"/>
      <c r="F176" s="12"/>
      <c r="G176" s="13"/>
      <c r="H176" s="31"/>
      <c r="I176" s="14"/>
      <c r="J176" s="14"/>
      <c r="K176" s="13"/>
      <c r="L176" s="31"/>
      <c r="M176" s="14"/>
      <c r="N176" s="14"/>
      <c r="O176" s="12"/>
      <c r="P176" s="31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</row>
    <row r="177" spans="4:40">
      <c r="D177" s="31"/>
      <c r="E177" s="12"/>
      <c r="F177" s="12"/>
      <c r="G177" s="13"/>
      <c r="H177" s="31"/>
      <c r="I177" s="14"/>
      <c r="J177" s="14"/>
      <c r="K177" s="13"/>
      <c r="L177" s="31"/>
      <c r="M177" s="14"/>
      <c r="N177" s="14"/>
      <c r="O177" s="12"/>
      <c r="P177" s="31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</row>
    <row r="178" spans="4:40">
      <c r="D178" s="31"/>
      <c r="E178" s="12"/>
      <c r="F178" s="12"/>
      <c r="G178" s="13"/>
      <c r="H178" s="31"/>
      <c r="I178" s="14"/>
      <c r="J178" s="14"/>
      <c r="K178" s="13"/>
      <c r="L178" s="31"/>
      <c r="M178" s="14"/>
      <c r="N178" s="14"/>
      <c r="O178" s="12"/>
      <c r="P178" s="31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</row>
    <row r="179" spans="4:40">
      <c r="D179" s="31"/>
      <c r="E179" s="12"/>
      <c r="F179" s="12"/>
      <c r="G179" s="13"/>
      <c r="H179" s="31"/>
      <c r="I179" s="14"/>
      <c r="J179" s="14"/>
      <c r="K179" s="13"/>
      <c r="L179" s="31"/>
      <c r="M179" s="14"/>
      <c r="N179" s="14"/>
      <c r="O179" s="12"/>
      <c r="P179" s="31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</row>
    <row r="180" spans="4:40">
      <c r="D180" s="31"/>
      <c r="E180" s="12"/>
      <c r="F180" s="12"/>
      <c r="G180" s="13"/>
      <c r="H180" s="31"/>
      <c r="I180" s="14"/>
      <c r="J180" s="14"/>
      <c r="K180" s="13"/>
      <c r="L180" s="31"/>
      <c r="M180" s="14"/>
      <c r="N180" s="14"/>
      <c r="O180" s="12"/>
      <c r="P180" s="31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</row>
    <row r="181" spans="4:40">
      <c r="D181" s="31"/>
      <c r="E181" s="12"/>
      <c r="F181" s="12"/>
      <c r="G181" s="13"/>
      <c r="H181" s="31"/>
      <c r="I181" s="14"/>
      <c r="J181" s="14"/>
      <c r="K181" s="13"/>
      <c r="L181" s="31"/>
      <c r="M181" s="14"/>
      <c r="N181" s="14"/>
      <c r="O181" s="12"/>
      <c r="P181" s="31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</row>
    <row r="182" spans="4:40">
      <c r="D182" s="31"/>
      <c r="E182" s="12"/>
      <c r="F182" s="12"/>
      <c r="G182" s="13"/>
      <c r="H182" s="31"/>
      <c r="I182" s="14"/>
      <c r="J182" s="14"/>
      <c r="K182" s="13"/>
      <c r="L182" s="31"/>
      <c r="M182" s="14"/>
      <c r="N182" s="14"/>
      <c r="O182" s="12"/>
      <c r="P182" s="31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</row>
    <row r="183" spans="4:40">
      <c r="D183" s="31"/>
      <c r="E183" s="12"/>
      <c r="F183" s="12"/>
      <c r="G183" s="13"/>
      <c r="H183" s="31"/>
      <c r="I183" s="14"/>
      <c r="J183" s="14"/>
      <c r="K183" s="13"/>
      <c r="L183" s="31"/>
      <c r="M183" s="14"/>
      <c r="N183" s="14"/>
      <c r="O183" s="12"/>
      <c r="P183" s="31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</row>
    <row r="184" spans="4:40">
      <c r="D184" s="31"/>
      <c r="E184" s="12"/>
      <c r="F184" s="12"/>
      <c r="G184" s="13"/>
      <c r="H184" s="31"/>
      <c r="I184" s="14"/>
      <c r="J184" s="14"/>
      <c r="K184" s="13"/>
      <c r="L184" s="31"/>
      <c r="M184" s="14"/>
      <c r="N184" s="14"/>
      <c r="O184" s="12"/>
      <c r="P184" s="31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</row>
    <row r="185" spans="4:40">
      <c r="D185" s="31"/>
      <c r="E185" s="12"/>
      <c r="F185" s="12"/>
      <c r="G185" s="13"/>
      <c r="H185" s="31"/>
      <c r="I185" s="14"/>
      <c r="J185" s="14"/>
      <c r="K185" s="13"/>
      <c r="L185" s="31"/>
      <c r="M185" s="14"/>
      <c r="N185" s="14"/>
      <c r="O185" s="12"/>
      <c r="P185" s="31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</row>
    <row r="186" spans="4:40">
      <c r="D186" s="31"/>
      <c r="E186" s="12"/>
      <c r="F186" s="12"/>
      <c r="G186" s="13"/>
      <c r="H186" s="31"/>
      <c r="I186" s="14"/>
      <c r="J186" s="14"/>
      <c r="K186" s="13"/>
      <c r="L186" s="31"/>
      <c r="M186" s="14"/>
      <c r="N186" s="14"/>
      <c r="O186" s="12"/>
      <c r="P186" s="31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</row>
    <row r="187" spans="4:40">
      <c r="D187" s="31"/>
      <c r="E187" s="12"/>
      <c r="F187" s="12"/>
      <c r="G187" s="13"/>
      <c r="H187" s="31"/>
      <c r="I187" s="14"/>
      <c r="J187" s="14"/>
      <c r="K187" s="13"/>
      <c r="L187" s="31"/>
      <c r="M187" s="14"/>
      <c r="N187" s="14"/>
      <c r="O187" s="12"/>
      <c r="P187" s="31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</row>
    <row r="188" spans="4:40">
      <c r="D188" s="31"/>
      <c r="E188" s="12"/>
      <c r="F188" s="12"/>
      <c r="G188" s="13"/>
      <c r="H188" s="31"/>
      <c r="I188" s="14"/>
      <c r="J188" s="14"/>
      <c r="K188" s="13"/>
      <c r="L188" s="31"/>
      <c r="M188" s="14"/>
      <c r="N188" s="14"/>
      <c r="O188" s="12"/>
      <c r="P188" s="31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</row>
    <row r="189" spans="4:40">
      <c r="D189" s="31"/>
      <c r="E189" s="12"/>
      <c r="F189" s="12"/>
      <c r="G189" s="13"/>
      <c r="H189" s="31"/>
      <c r="I189" s="14"/>
      <c r="J189" s="14"/>
      <c r="K189" s="13"/>
      <c r="L189" s="31"/>
      <c r="M189" s="14"/>
      <c r="N189" s="14"/>
      <c r="O189" s="12"/>
      <c r="P189" s="31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</row>
    <row r="190" spans="4:40">
      <c r="D190" s="31"/>
      <c r="E190" s="12"/>
      <c r="F190" s="12"/>
      <c r="G190" s="13"/>
      <c r="H190" s="31"/>
      <c r="I190" s="14"/>
      <c r="J190" s="14"/>
      <c r="K190" s="13"/>
      <c r="L190" s="31"/>
      <c r="M190" s="14"/>
      <c r="N190" s="14"/>
      <c r="O190" s="12"/>
      <c r="P190" s="31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</row>
    <row r="191" spans="4:40">
      <c r="D191" s="31"/>
      <c r="E191" s="12"/>
      <c r="F191" s="12"/>
      <c r="G191" s="13"/>
      <c r="H191" s="31"/>
      <c r="I191" s="14"/>
      <c r="J191" s="14"/>
      <c r="K191" s="13"/>
      <c r="L191" s="31"/>
      <c r="M191" s="14"/>
      <c r="N191" s="14"/>
      <c r="O191" s="12"/>
      <c r="P191" s="31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</row>
    <row r="192" spans="4:40">
      <c r="D192" s="31"/>
      <c r="E192" s="12"/>
      <c r="F192" s="12"/>
      <c r="G192" s="13"/>
      <c r="H192" s="31"/>
      <c r="I192" s="14"/>
      <c r="J192" s="14"/>
      <c r="K192" s="13"/>
      <c r="L192" s="31"/>
      <c r="M192" s="14"/>
      <c r="N192" s="14"/>
      <c r="O192" s="12"/>
      <c r="P192" s="31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</row>
    <row r="193" spans="4:40">
      <c r="D193" s="31"/>
      <c r="E193" s="12"/>
      <c r="F193" s="12"/>
      <c r="G193" s="13"/>
      <c r="H193" s="31"/>
      <c r="I193" s="14"/>
      <c r="J193" s="14"/>
      <c r="K193" s="13"/>
      <c r="L193" s="31"/>
      <c r="M193" s="14"/>
      <c r="N193" s="14"/>
      <c r="O193" s="12"/>
      <c r="P193" s="31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</row>
    <row r="194" spans="4:40">
      <c r="D194" s="31"/>
      <c r="E194" s="12"/>
      <c r="F194" s="12"/>
      <c r="G194" s="13"/>
      <c r="H194" s="31"/>
      <c r="I194" s="14"/>
      <c r="J194" s="14"/>
      <c r="K194" s="13"/>
      <c r="L194" s="31"/>
      <c r="M194" s="14"/>
      <c r="N194" s="14"/>
      <c r="O194" s="12"/>
      <c r="P194" s="31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</row>
    <row r="195" spans="4:40">
      <c r="D195" s="31"/>
      <c r="E195" s="12"/>
      <c r="F195" s="12"/>
      <c r="G195" s="13"/>
      <c r="H195" s="31"/>
      <c r="I195" s="14"/>
      <c r="J195" s="14"/>
      <c r="K195" s="13"/>
      <c r="L195" s="31"/>
      <c r="M195" s="14"/>
      <c r="N195" s="14"/>
      <c r="O195" s="12"/>
      <c r="P195" s="31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</row>
    <row r="196" spans="4:40">
      <c r="D196" s="31"/>
      <c r="E196" s="12"/>
      <c r="F196" s="12"/>
      <c r="G196" s="13"/>
      <c r="H196" s="31"/>
      <c r="I196" s="14"/>
      <c r="J196" s="14"/>
      <c r="K196" s="13"/>
      <c r="L196" s="31"/>
      <c r="M196" s="14"/>
      <c r="N196" s="14"/>
      <c r="O196" s="12"/>
      <c r="P196" s="31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</row>
    <row r="197" spans="4:40">
      <c r="D197" s="31"/>
      <c r="E197" s="12"/>
      <c r="F197" s="12"/>
      <c r="G197" s="13"/>
      <c r="H197" s="31"/>
      <c r="I197" s="14"/>
      <c r="J197" s="14"/>
      <c r="K197" s="13"/>
      <c r="L197" s="31"/>
      <c r="M197" s="14"/>
      <c r="N197" s="14"/>
      <c r="O197" s="12"/>
      <c r="P197" s="31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</row>
    <row r="198" spans="4:40">
      <c r="D198" s="31"/>
      <c r="E198" s="12"/>
      <c r="F198" s="12"/>
      <c r="G198" s="13"/>
      <c r="H198" s="31"/>
      <c r="I198" s="14"/>
      <c r="J198" s="14"/>
      <c r="K198" s="13"/>
      <c r="L198" s="31"/>
      <c r="M198" s="14"/>
      <c r="N198" s="14"/>
      <c r="O198" s="12"/>
      <c r="P198" s="31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</row>
    <row r="199" spans="4:40">
      <c r="D199" s="31"/>
      <c r="E199" s="12"/>
      <c r="F199" s="12"/>
      <c r="G199" s="13"/>
      <c r="H199" s="31"/>
      <c r="I199" s="14"/>
      <c r="J199" s="14"/>
      <c r="K199" s="13"/>
      <c r="L199" s="31"/>
      <c r="M199" s="14"/>
      <c r="N199" s="14"/>
      <c r="O199" s="12"/>
      <c r="P199" s="31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</row>
    <row r="200" spans="4:40">
      <c r="D200" s="31"/>
      <c r="E200" s="12"/>
      <c r="F200" s="12"/>
      <c r="G200" s="13"/>
      <c r="H200" s="31"/>
      <c r="I200" s="14"/>
      <c r="J200" s="14"/>
      <c r="K200" s="13"/>
      <c r="L200" s="31"/>
      <c r="M200" s="14"/>
      <c r="N200" s="14"/>
      <c r="O200" s="12"/>
      <c r="P200" s="31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</row>
    <row r="201" spans="4:40">
      <c r="D201" s="31"/>
      <c r="E201" s="12"/>
      <c r="F201" s="12"/>
      <c r="G201" s="13"/>
      <c r="H201" s="31"/>
      <c r="I201" s="14"/>
      <c r="J201" s="14"/>
      <c r="K201" s="13"/>
      <c r="L201" s="31"/>
      <c r="M201" s="14"/>
      <c r="N201" s="14"/>
      <c r="O201" s="12"/>
      <c r="P201" s="31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</row>
    <row r="202" spans="4:40">
      <c r="D202" s="31"/>
      <c r="E202" s="12"/>
      <c r="F202" s="12"/>
      <c r="G202" s="13"/>
      <c r="H202" s="31"/>
      <c r="I202" s="14"/>
      <c r="J202" s="14"/>
      <c r="K202" s="13"/>
      <c r="L202" s="31"/>
      <c r="M202" s="14"/>
      <c r="N202" s="14"/>
      <c r="O202" s="12"/>
      <c r="P202" s="31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</row>
    <row r="203" spans="4:40">
      <c r="D203" s="31"/>
      <c r="E203" s="12"/>
      <c r="F203" s="12"/>
      <c r="G203" s="13"/>
      <c r="H203" s="31"/>
      <c r="I203" s="14"/>
      <c r="J203" s="14"/>
      <c r="K203" s="13"/>
      <c r="L203" s="31"/>
      <c r="M203" s="14"/>
      <c r="N203" s="14"/>
      <c r="O203" s="12"/>
      <c r="P203" s="31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</row>
    <row r="204" spans="4:40">
      <c r="D204" s="31"/>
      <c r="E204" s="12"/>
      <c r="F204" s="12"/>
      <c r="G204" s="13"/>
      <c r="H204" s="31"/>
      <c r="I204" s="14"/>
      <c r="J204" s="14"/>
      <c r="K204" s="13"/>
      <c r="L204" s="31"/>
      <c r="M204" s="14"/>
      <c r="N204" s="14"/>
      <c r="O204" s="12"/>
      <c r="P204" s="31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</row>
    <row r="205" spans="4:40">
      <c r="D205" s="31"/>
      <c r="E205" s="12"/>
      <c r="F205" s="12"/>
      <c r="G205" s="13"/>
      <c r="H205" s="31"/>
      <c r="I205" s="14"/>
      <c r="J205" s="14"/>
      <c r="K205" s="13"/>
      <c r="L205" s="31"/>
      <c r="M205" s="14"/>
      <c r="N205" s="14"/>
      <c r="O205" s="12"/>
      <c r="P205" s="31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</row>
    <row r="206" spans="4:40">
      <c r="D206" s="31"/>
      <c r="E206" s="12"/>
      <c r="F206" s="12"/>
      <c r="G206" s="13"/>
      <c r="H206" s="31"/>
      <c r="I206" s="14"/>
      <c r="J206" s="14"/>
      <c r="K206" s="13"/>
      <c r="L206" s="31"/>
      <c r="M206" s="14"/>
      <c r="N206" s="14"/>
      <c r="O206" s="12"/>
      <c r="P206" s="31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</row>
    <row r="207" spans="4:40">
      <c r="D207" s="31"/>
      <c r="E207" s="12"/>
      <c r="F207" s="12"/>
      <c r="G207" s="13"/>
      <c r="H207" s="31"/>
      <c r="I207" s="14"/>
      <c r="J207" s="14"/>
      <c r="K207" s="13"/>
      <c r="L207" s="31"/>
      <c r="M207" s="14"/>
      <c r="N207" s="14"/>
      <c r="O207" s="12"/>
      <c r="P207" s="31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</row>
    <row r="208" spans="4:40">
      <c r="D208" s="31"/>
      <c r="E208" s="12"/>
      <c r="F208" s="12"/>
      <c r="G208" s="13"/>
      <c r="H208" s="31"/>
      <c r="I208" s="14"/>
      <c r="J208" s="14"/>
      <c r="K208" s="13"/>
      <c r="L208" s="31"/>
      <c r="M208" s="14"/>
      <c r="N208" s="14"/>
      <c r="O208" s="12"/>
      <c r="P208" s="31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</row>
    <row r="209" spans="4:40">
      <c r="D209" s="31"/>
      <c r="E209" s="12"/>
      <c r="F209" s="12"/>
      <c r="G209" s="13"/>
      <c r="H209" s="31"/>
      <c r="I209" s="14"/>
      <c r="J209" s="14"/>
      <c r="K209" s="13"/>
      <c r="L209" s="31"/>
      <c r="M209" s="14"/>
      <c r="N209" s="14"/>
      <c r="O209" s="12"/>
      <c r="P209" s="31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</row>
    <row r="210" spans="4:40">
      <c r="D210" s="31"/>
      <c r="E210" s="12"/>
      <c r="F210" s="12"/>
      <c r="G210" s="13"/>
      <c r="H210" s="31"/>
      <c r="I210" s="14"/>
      <c r="J210" s="14"/>
      <c r="K210" s="13"/>
      <c r="L210" s="31"/>
      <c r="M210" s="14"/>
      <c r="N210" s="14"/>
      <c r="O210" s="12"/>
      <c r="P210" s="31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</row>
    <row r="211" spans="4:40">
      <c r="D211" s="31"/>
      <c r="E211" s="12"/>
      <c r="F211" s="12"/>
      <c r="G211" s="13"/>
      <c r="H211" s="31"/>
      <c r="I211" s="14"/>
      <c r="J211" s="14"/>
      <c r="K211" s="13"/>
      <c r="L211" s="31"/>
      <c r="M211" s="14"/>
      <c r="N211" s="14"/>
      <c r="O211" s="12"/>
      <c r="P211" s="31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</row>
    <row r="212" spans="4:40">
      <c r="D212" s="31"/>
      <c r="E212" s="12"/>
      <c r="F212" s="12"/>
      <c r="G212" s="13"/>
      <c r="H212" s="31"/>
      <c r="I212" s="14"/>
      <c r="J212" s="14"/>
      <c r="K212" s="13"/>
      <c r="L212" s="31"/>
      <c r="M212" s="14"/>
      <c r="N212" s="14"/>
      <c r="O212" s="12"/>
      <c r="P212" s="31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</row>
    <row r="213" spans="4:40">
      <c r="D213" s="31"/>
      <c r="E213" s="12"/>
      <c r="F213" s="12"/>
      <c r="G213" s="13"/>
      <c r="H213" s="31"/>
      <c r="I213" s="14"/>
      <c r="J213" s="14"/>
      <c r="K213" s="13"/>
      <c r="L213" s="31"/>
      <c r="M213" s="14"/>
      <c r="N213" s="14"/>
      <c r="O213" s="12"/>
      <c r="P213" s="31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</row>
    <row r="214" spans="4:40">
      <c r="D214" s="31"/>
      <c r="E214" s="12"/>
      <c r="F214" s="12"/>
      <c r="G214" s="13"/>
      <c r="H214" s="31"/>
      <c r="I214" s="14"/>
      <c r="J214" s="14"/>
      <c r="K214" s="13"/>
      <c r="L214" s="31"/>
      <c r="M214" s="14"/>
      <c r="N214" s="14"/>
      <c r="O214" s="12"/>
      <c r="P214" s="31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</row>
    <row r="215" spans="4:40">
      <c r="D215" s="31"/>
      <c r="E215" s="12"/>
      <c r="F215" s="12"/>
      <c r="G215" s="13"/>
      <c r="H215" s="31"/>
      <c r="I215" s="14"/>
      <c r="J215" s="14"/>
      <c r="K215" s="13"/>
      <c r="L215" s="31"/>
      <c r="M215" s="14"/>
      <c r="N215" s="14"/>
      <c r="O215" s="12"/>
      <c r="P215" s="31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</row>
    <row r="216" spans="4:40">
      <c r="D216" s="31"/>
      <c r="E216" s="12"/>
      <c r="F216" s="12"/>
      <c r="G216" s="13"/>
      <c r="H216" s="31"/>
      <c r="I216" s="14"/>
      <c r="J216" s="14"/>
      <c r="K216" s="13"/>
      <c r="L216" s="31"/>
      <c r="M216" s="14"/>
      <c r="N216" s="14"/>
      <c r="O216" s="12"/>
      <c r="P216" s="31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</row>
    <row r="217" spans="4:40">
      <c r="D217" s="31"/>
      <c r="E217" s="12"/>
      <c r="F217" s="12"/>
      <c r="G217" s="13"/>
      <c r="H217" s="31"/>
      <c r="I217" s="14"/>
      <c r="J217" s="14"/>
      <c r="K217" s="13"/>
      <c r="L217" s="31"/>
      <c r="M217" s="14"/>
      <c r="N217" s="14"/>
      <c r="O217" s="12"/>
      <c r="P217" s="31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</row>
    <row r="218" spans="4:40">
      <c r="D218" s="31"/>
      <c r="E218" s="12"/>
      <c r="F218" s="12"/>
      <c r="G218" s="13"/>
      <c r="H218" s="31"/>
      <c r="I218" s="14"/>
      <c r="J218" s="14"/>
      <c r="K218" s="13"/>
      <c r="L218" s="31"/>
      <c r="M218" s="14"/>
      <c r="N218" s="14"/>
      <c r="O218" s="12"/>
      <c r="P218" s="31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</row>
    <row r="219" spans="4:40">
      <c r="D219" s="31"/>
      <c r="E219" s="12"/>
      <c r="F219" s="12"/>
      <c r="G219" s="13"/>
      <c r="H219" s="31"/>
      <c r="I219" s="14"/>
      <c r="J219" s="14"/>
      <c r="K219" s="13"/>
      <c r="L219" s="31"/>
      <c r="M219" s="14"/>
      <c r="N219" s="14"/>
      <c r="O219" s="12"/>
      <c r="P219" s="31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</row>
    <row r="220" spans="4:40">
      <c r="D220" s="31"/>
      <c r="E220" s="12"/>
      <c r="F220" s="12"/>
      <c r="G220" s="13"/>
      <c r="H220" s="31"/>
      <c r="I220" s="14"/>
      <c r="J220" s="14"/>
      <c r="K220" s="13"/>
      <c r="L220" s="31"/>
      <c r="M220" s="14"/>
      <c r="N220" s="14"/>
      <c r="O220" s="12"/>
      <c r="P220" s="31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</row>
    <row r="221" spans="4:40">
      <c r="D221" s="31"/>
      <c r="E221" s="12"/>
      <c r="F221" s="12"/>
      <c r="G221" s="13"/>
      <c r="H221" s="31"/>
      <c r="I221" s="14"/>
      <c r="J221" s="14"/>
      <c r="K221" s="13"/>
      <c r="L221" s="31"/>
      <c r="M221" s="14"/>
      <c r="N221" s="14"/>
      <c r="O221" s="12"/>
      <c r="P221" s="31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</row>
    <row r="222" spans="4:40">
      <c r="D222" s="31"/>
      <c r="E222" s="12"/>
      <c r="F222" s="12"/>
      <c r="G222" s="13"/>
      <c r="H222" s="31"/>
      <c r="I222" s="14"/>
      <c r="J222" s="14"/>
      <c r="K222" s="13"/>
      <c r="L222" s="31"/>
      <c r="M222" s="14"/>
      <c r="N222" s="14"/>
      <c r="O222" s="12"/>
      <c r="P222" s="31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</row>
    <row r="223" spans="4:40">
      <c r="D223" s="31"/>
      <c r="E223" s="12"/>
      <c r="F223" s="12"/>
      <c r="G223" s="13"/>
      <c r="H223" s="31"/>
      <c r="I223" s="14"/>
      <c r="J223" s="14"/>
      <c r="K223" s="13"/>
      <c r="L223" s="31"/>
      <c r="M223" s="14"/>
      <c r="N223" s="14"/>
      <c r="O223" s="12"/>
      <c r="P223" s="31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</row>
    <row r="224" spans="4:40">
      <c r="D224" s="31"/>
      <c r="E224" s="12"/>
      <c r="F224" s="12"/>
      <c r="G224" s="13"/>
      <c r="H224" s="31"/>
      <c r="I224" s="14"/>
      <c r="J224" s="14"/>
      <c r="K224" s="13"/>
      <c r="L224" s="31"/>
      <c r="M224" s="14"/>
      <c r="N224" s="14"/>
      <c r="O224" s="12"/>
      <c r="P224" s="31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</row>
    <row r="225" spans="4:40">
      <c r="D225" s="31"/>
      <c r="E225" s="12"/>
      <c r="F225" s="12"/>
      <c r="G225" s="13"/>
      <c r="H225" s="31"/>
      <c r="I225" s="14"/>
      <c r="J225" s="14"/>
      <c r="K225" s="13"/>
      <c r="L225" s="31"/>
      <c r="M225" s="14"/>
      <c r="N225" s="14"/>
      <c r="O225" s="12"/>
      <c r="P225" s="31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</row>
    <row r="226" spans="4:40">
      <c r="D226" s="31"/>
      <c r="E226" s="12"/>
      <c r="F226" s="12"/>
      <c r="G226" s="13"/>
      <c r="H226" s="31"/>
      <c r="I226" s="14"/>
      <c r="J226" s="14"/>
      <c r="K226" s="13"/>
      <c r="L226" s="31"/>
      <c r="M226" s="14"/>
      <c r="N226" s="14"/>
      <c r="O226" s="12"/>
      <c r="P226" s="31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</row>
    <row r="227" spans="4:40">
      <c r="D227" s="31"/>
      <c r="E227" s="12"/>
      <c r="F227" s="12"/>
      <c r="G227" s="13"/>
      <c r="H227" s="31"/>
      <c r="I227" s="14"/>
      <c r="J227" s="14"/>
      <c r="K227" s="13"/>
      <c r="L227" s="31"/>
      <c r="M227" s="14"/>
      <c r="N227" s="14"/>
      <c r="O227" s="12"/>
      <c r="P227" s="31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</row>
    <row r="228" spans="4:40">
      <c r="D228" s="31"/>
      <c r="E228" s="12"/>
      <c r="F228" s="12"/>
      <c r="G228" s="13"/>
      <c r="H228" s="31"/>
      <c r="I228" s="14"/>
      <c r="J228" s="14"/>
      <c r="K228" s="13"/>
      <c r="L228" s="31"/>
      <c r="M228" s="14"/>
      <c r="N228" s="14"/>
      <c r="O228" s="12"/>
      <c r="P228" s="31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</row>
    <row r="229" spans="4:40">
      <c r="D229" s="31"/>
      <c r="E229" s="12"/>
      <c r="F229" s="12"/>
      <c r="G229" s="13"/>
      <c r="H229" s="31"/>
      <c r="I229" s="14"/>
      <c r="J229" s="14"/>
      <c r="K229" s="13"/>
      <c r="L229" s="31"/>
      <c r="M229" s="14"/>
      <c r="N229" s="14"/>
      <c r="O229" s="12"/>
      <c r="P229" s="31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</row>
    <row r="230" spans="4:40">
      <c r="D230" s="31"/>
      <c r="E230" s="12"/>
      <c r="F230" s="12"/>
      <c r="G230" s="13"/>
      <c r="H230" s="31"/>
      <c r="I230" s="14"/>
      <c r="J230" s="14"/>
      <c r="K230" s="13"/>
      <c r="L230" s="31"/>
      <c r="M230" s="14"/>
      <c r="N230" s="14"/>
      <c r="O230" s="12"/>
      <c r="P230" s="31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</row>
    <row r="231" spans="4:40">
      <c r="D231" s="31"/>
      <c r="E231" s="12"/>
      <c r="F231" s="12"/>
      <c r="G231" s="13"/>
      <c r="H231" s="31"/>
      <c r="I231" s="14"/>
      <c r="J231" s="14"/>
      <c r="K231" s="13"/>
      <c r="L231" s="31"/>
      <c r="M231" s="14"/>
      <c r="N231" s="14"/>
      <c r="O231" s="12"/>
      <c r="P231" s="31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</row>
    <row r="232" spans="4:40">
      <c r="D232" s="31"/>
      <c r="E232" s="12"/>
      <c r="F232" s="12"/>
      <c r="G232" s="13"/>
      <c r="H232" s="31"/>
      <c r="I232" s="14"/>
      <c r="J232" s="14"/>
      <c r="K232" s="13"/>
      <c r="L232" s="31"/>
      <c r="M232" s="14"/>
      <c r="N232" s="14"/>
      <c r="O232" s="12"/>
      <c r="P232" s="31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</row>
    <row r="233" spans="4:40">
      <c r="D233" s="31"/>
      <c r="E233" s="12"/>
      <c r="F233" s="12"/>
      <c r="G233" s="13"/>
      <c r="H233" s="31"/>
      <c r="I233" s="14"/>
      <c r="J233" s="14"/>
      <c r="K233" s="13"/>
      <c r="L233" s="31"/>
      <c r="M233" s="14"/>
      <c r="N233" s="14"/>
      <c r="O233" s="12"/>
      <c r="P233" s="31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</row>
    <row r="234" spans="4:40">
      <c r="D234" s="31"/>
      <c r="E234" s="12"/>
      <c r="F234" s="12"/>
      <c r="G234" s="13"/>
      <c r="H234" s="31"/>
      <c r="I234" s="14"/>
      <c r="J234" s="14"/>
      <c r="K234" s="13"/>
      <c r="L234" s="31"/>
      <c r="M234" s="14"/>
      <c r="N234" s="14"/>
      <c r="O234" s="12"/>
      <c r="P234" s="31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</row>
    <row r="235" spans="4:40">
      <c r="D235" s="31"/>
      <c r="E235" s="12"/>
      <c r="F235" s="12"/>
      <c r="G235" s="13"/>
      <c r="H235" s="31"/>
      <c r="I235" s="14"/>
      <c r="J235" s="14"/>
      <c r="K235" s="13"/>
      <c r="L235" s="31"/>
      <c r="M235" s="14"/>
      <c r="N235" s="14"/>
      <c r="O235" s="12"/>
      <c r="P235" s="31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</row>
    <row r="236" spans="4:40">
      <c r="D236" s="31"/>
      <c r="E236" s="12"/>
      <c r="F236" s="12"/>
      <c r="G236" s="13"/>
      <c r="H236" s="31"/>
      <c r="I236" s="14"/>
      <c r="J236" s="14"/>
      <c r="K236" s="13"/>
      <c r="L236" s="31"/>
      <c r="M236" s="14"/>
      <c r="N236" s="14"/>
      <c r="O236" s="12"/>
      <c r="P236" s="31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</row>
    <row r="237" spans="4:40">
      <c r="D237" s="31"/>
      <c r="E237" s="12"/>
      <c r="F237" s="12"/>
      <c r="G237" s="13"/>
      <c r="H237" s="31"/>
      <c r="I237" s="14"/>
      <c r="J237" s="14"/>
      <c r="K237" s="13"/>
      <c r="L237" s="31"/>
      <c r="M237" s="14"/>
      <c r="N237" s="14"/>
      <c r="O237" s="12"/>
      <c r="P237" s="31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</row>
    <row r="238" spans="4:40">
      <c r="D238" s="31"/>
      <c r="E238" s="12"/>
      <c r="F238" s="12"/>
      <c r="G238" s="13"/>
      <c r="H238" s="31"/>
      <c r="I238" s="14"/>
      <c r="J238" s="14"/>
      <c r="K238" s="13"/>
      <c r="L238" s="31"/>
      <c r="M238" s="14"/>
      <c r="N238" s="14"/>
      <c r="O238" s="12"/>
      <c r="P238" s="31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</row>
    <row r="239" spans="4:40">
      <c r="D239" s="31"/>
      <c r="E239" s="12"/>
      <c r="F239" s="12"/>
      <c r="G239" s="13"/>
      <c r="H239" s="31"/>
      <c r="I239" s="14"/>
      <c r="J239" s="14"/>
      <c r="K239" s="13"/>
      <c r="L239" s="31"/>
      <c r="M239" s="14"/>
      <c r="N239" s="14"/>
      <c r="O239" s="12"/>
      <c r="P239" s="31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</row>
    <row r="240" spans="4:40">
      <c r="D240" s="31"/>
      <c r="E240" s="12"/>
      <c r="F240" s="12"/>
      <c r="G240" s="13"/>
      <c r="H240" s="31"/>
      <c r="I240" s="14"/>
      <c r="J240" s="14"/>
      <c r="K240" s="13"/>
      <c r="L240" s="31"/>
      <c r="M240" s="14"/>
      <c r="N240" s="14"/>
      <c r="O240" s="12"/>
      <c r="P240" s="31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</row>
    <row r="241" spans="4:40">
      <c r="D241" s="31"/>
      <c r="E241" s="12"/>
      <c r="F241" s="12"/>
      <c r="G241" s="13"/>
      <c r="H241" s="31"/>
      <c r="I241" s="14"/>
      <c r="J241" s="14"/>
      <c r="K241" s="13"/>
      <c r="L241" s="31"/>
      <c r="M241" s="14"/>
      <c r="N241" s="14"/>
      <c r="O241" s="12"/>
      <c r="P241" s="31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</row>
    <row r="242" spans="4:40">
      <c r="D242" s="31"/>
      <c r="E242" s="12"/>
      <c r="F242" s="12"/>
      <c r="G242" s="13"/>
      <c r="H242" s="31"/>
      <c r="I242" s="14"/>
      <c r="J242" s="14"/>
      <c r="K242" s="13"/>
      <c r="L242" s="31"/>
      <c r="M242" s="14"/>
      <c r="N242" s="14"/>
      <c r="O242" s="12"/>
      <c r="P242" s="31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</row>
    <row r="243" spans="4:40">
      <c r="D243" s="31"/>
      <c r="E243" s="12"/>
      <c r="F243" s="12"/>
      <c r="G243" s="13"/>
      <c r="H243" s="31"/>
      <c r="I243" s="14"/>
      <c r="J243" s="14"/>
      <c r="K243" s="13"/>
      <c r="L243" s="31"/>
      <c r="M243" s="14"/>
      <c r="N243" s="14"/>
      <c r="O243" s="12"/>
      <c r="P243" s="31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</row>
    <row r="244" spans="4:40">
      <c r="D244" s="31"/>
      <c r="E244" s="12"/>
      <c r="F244" s="12"/>
      <c r="G244" s="13"/>
      <c r="H244" s="31"/>
      <c r="I244" s="14"/>
      <c r="J244" s="14"/>
      <c r="K244" s="13"/>
      <c r="L244" s="31"/>
      <c r="M244" s="14"/>
      <c r="N244" s="14"/>
      <c r="O244" s="12"/>
      <c r="P244" s="31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</row>
    <row r="245" spans="4:40">
      <c r="D245" s="31"/>
      <c r="E245" s="12"/>
      <c r="F245" s="12"/>
      <c r="G245" s="13"/>
      <c r="H245" s="31"/>
      <c r="I245" s="14"/>
      <c r="J245" s="14"/>
      <c r="K245" s="13"/>
      <c r="L245" s="31"/>
      <c r="M245" s="14"/>
      <c r="N245" s="14"/>
      <c r="O245" s="12"/>
      <c r="P245" s="31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</row>
    <row r="246" spans="4:40">
      <c r="D246" s="31"/>
      <c r="E246" s="12"/>
      <c r="F246" s="12"/>
      <c r="G246" s="13"/>
      <c r="H246" s="31"/>
      <c r="I246" s="14"/>
      <c r="J246" s="14"/>
      <c r="K246" s="13"/>
      <c r="L246" s="31"/>
      <c r="M246" s="14"/>
      <c r="N246" s="14"/>
      <c r="O246" s="12"/>
      <c r="P246" s="31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</row>
    <row r="247" spans="4:40">
      <c r="D247" s="31"/>
      <c r="E247" s="12"/>
      <c r="F247" s="12"/>
      <c r="G247" s="13"/>
      <c r="H247" s="31"/>
      <c r="I247" s="14"/>
      <c r="J247" s="14"/>
      <c r="K247" s="13"/>
      <c r="L247" s="31"/>
      <c r="M247" s="14"/>
      <c r="N247" s="14"/>
      <c r="O247" s="12"/>
      <c r="P247" s="31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</row>
    <row r="248" spans="4:40">
      <c r="D248" s="31"/>
      <c r="E248" s="12"/>
      <c r="F248" s="12"/>
      <c r="G248" s="13"/>
      <c r="H248" s="31"/>
      <c r="I248" s="14"/>
      <c r="J248" s="14"/>
      <c r="K248" s="13"/>
      <c r="L248" s="31"/>
      <c r="M248" s="14"/>
      <c r="N248" s="14"/>
      <c r="O248" s="12"/>
      <c r="P248" s="31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</row>
    <row r="249" spans="4:40">
      <c r="D249" s="31"/>
      <c r="E249" s="12"/>
      <c r="F249" s="12"/>
      <c r="G249" s="13"/>
      <c r="H249" s="31"/>
      <c r="I249" s="14"/>
      <c r="J249" s="14"/>
      <c r="K249" s="13"/>
      <c r="L249" s="31"/>
      <c r="M249" s="14"/>
      <c r="N249" s="14"/>
      <c r="O249" s="12"/>
      <c r="P249" s="31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</row>
    <row r="250" spans="4:40">
      <c r="D250" s="31"/>
      <c r="E250" s="12"/>
      <c r="F250" s="12"/>
      <c r="G250" s="13"/>
      <c r="H250" s="31"/>
      <c r="I250" s="14"/>
      <c r="J250" s="14"/>
      <c r="K250" s="13"/>
      <c r="L250" s="31"/>
      <c r="M250" s="14"/>
      <c r="N250" s="14"/>
      <c r="O250" s="12"/>
      <c r="P250" s="31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</row>
    <row r="251" spans="4:40">
      <c r="D251" s="31"/>
      <c r="E251" s="12"/>
      <c r="F251" s="12"/>
      <c r="G251" s="13"/>
      <c r="H251" s="31"/>
      <c r="I251" s="14"/>
      <c r="J251" s="14"/>
      <c r="K251" s="13"/>
      <c r="L251" s="31"/>
      <c r="M251" s="14"/>
      <c r="N251" s="14"/>
      <c r="O251" s="12"/>
      <c r="P251" s="31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</row>
    <row r="252" spans="4:40">
      <c r="D252" s="31"/>
      <c r="E252" s="12"/>
      <c r="F252" s="12"/>
      <c r="G252" s="13"/>
      <c r="H252" s="31"/>
      <c r="I252" s="14"/>
      <c r="J252" s="14"/>
      <c r="K252" s="13"/>
      <c r="L252" s="31"/>
      <c r="M252" s="14"/>
      <c r="N252" s="14"/>
      <c r="O252" s="12"/>
      <c r="P252" s="31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</row>
    <row r="253" spans="4:40">
      <c r="D253" s="31"/>
      <c r="E253" s="12"/>
      <c r="F253" s="12"/>
      <c r="G253" s="13"/>
      <c r="H253" s="31"/>
      <c r="I253" s="14"/>
      <c r="J253" s="14"/>
      <c r="K253" s="13"/>
      <c r="L253" s="31"/>
      <c r="M253" s="14"/>
      <c r="N253" s="14"/>
      <c r="O253" s="12"/>
      <c r="P253" s="31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</row>
    <row r="254" spans="4:40">
      <c r="D254" s="31"/>
      <c r="E254" s="12"/>
      <c r="F254" s="12"/>
      <c r="G254" s="13"/>
      <c r="H254" s="31"/>
      <c r="I254" s="14"/>
      <c r="J254" s="14"/>
      <c r="K254" s="13"/>
      <c r="L254" s="31"/>
      <c r="M254" s="14"/>
      <c r="N254" s="14"/>
      <c r="O254" s="12"/>
      <c r="P254" s="31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</row>
    <row r="255" spans="4:40">
      <c r="D255" s="31"/>
      <c r="E255" s="12"/>
      <c r="F255" s="12"/>
      <c r="G255" s="13"/>
      <c r="H255" s="31"/>
      <c r="I255" s="14"/>
      <c r="J255" s="14"/>
      <c r="K255" s="13"/>
      <c r="L255" s="31"/>
      <c r="M255" s="14"/>
      <c r="N255" s="14"/>
      <c r="O255" s="12"/>
      <c r="P255" s="31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</row>
    <row r="256" spans="4:40">
      <c r="D256" s="31"/>
      <c r="E256" s="12"/>
      <c r="F256" s="12"/>
      <c r="G256" s="13"/>
      <c r="H256" s="31"/>
      <c r="I256" s="14"/>
      <c r="J256" s="14"/>
      <c r="K256" s="13"/>
      <c r="L256" s="31"/>
      <c r="M256" s="14"/>
      <c r="N256" s="14"/>
      <c r="O256" s="12"/>
      <c r="P256" s="31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</row>
    <row r="257" spans="4:40">
      <c r="D257" s="31"/>
      <c r="E257" s="12"/>
      <c r="F257" s="12"/>
      <c r="G257" s="13"/>
      <c r="H257" s="31"/>
      <c r="I257" s="14"/>
      <c r="J257" s="14"/>
      <c r="K257" s="13"/>
      <c r="L257" s="31"/>
      <c r="M257" s="14"/>
      <c r="N257" s="14"/>
      <c r="O257" s="12"/>
      <c r="P257" s="31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</row>
    <row r="258" spans="4:40">
      <c r="D258" s="31"/>
      <c r="E258" s="12"/>
      <c r="F258" s="12"/>
      <c r="G258" s="13"/>
      <c r="H258" s="31"/>
      <c r="I258" s="14"/>
      <c r="J258" s="14"/>
      <c r="K258" s="13"/>
      <c r="L258" s="31"/>
      <c r="M258" s="14"/>
      <c r="N258" s="14"/>
      <c r="O258" s="12"/>
      <c r="P258" s="31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</row>
    <row r="259" spans="4:40">
      <c r="D259" s="31"/>
      <c r="E259" s="12"/>
      <c r="F259" s="12"/>
      <c r="G259" s="13"/>
      <c r="H259" s="31"/>
      <c r="I259" s="14"/>
      <c r="J259" s="14"/>
      <c r="K259" s="13"/>
      <c r="L259" s="31"/>
      <c r="M259" s="14"/>
      <c r="N259" s="14"/>
      <c r="O259" s="12"/>
      <c r="P259" s="31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</row>
    <row r="260" spans="4:40">
      <c r="D260" s="31"/>
      <c r="E260" s="12"/>
      <c r="F260" s="12"/>
      <c r="G260" s="13"/>
      <c r="H260" s="31"/>
      <c r="I260" s="14"/>
      <c r="J260" s="14"/>
      <c r="K260" s="13"/>
      <c r="L260" s="31"/>
      <c r="M260" s="14"/>
      <c r="N260" s="14"/>
      <c r="O260" s="12"/>
      <c r="P260" s="31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</row>
    <row r="261" spans="4:40">
      <c r="D261" s="31"/>
      <c r="E261" s="12"/>
      <c r="F261" s="12"/>
      <c r="G261" s="13"/>
      <c r="H261" s="31"/>
      <c r="I261" s="14"/>
      <c r="J261" s="14"/>
      <c r="K261" s="13"/>
      <c r="L261" s="31"/>
      <c r="M261" s="14"/>
      <c r="N261" s="14"/>
      <c r="O261" s="12"/>
      <c r="P261" s="31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</row>
    <row r="262" spans="4:40">
      <c r="D262" s="31"/>
      <c r="E262" s="12"/>
      <c r="F262" s="12"/>
      <c r="G262" s="13"/>
      <c r="H262" s="31"/>
      <c r="I262" s="14"/>
      <c r="J262" s="14"/>
      <c r="K262" s="13"/>
      <c r="L262" s="31"/>
      <c r="M262" s="14"/>
      <c r="N262" s="14"/>
      <c r="O262" s="12"/>
      <c r="P262" s="31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</row>
    <row r="263" spans="4:40">
      <c r="D263" s="31"/>
      <c r="E263" s="12"/>
      <c r="F263" s="12"/>
      <c r="G263" s="13"/>
      <c r="H263" s="31"/>
      <c r="I263" s="14"/>
      <c r="J263" s="14"/>
      <c r="K263" s="13"/>
      <c r="L263" s="31"/>
      <c r="M263" s="14"/>
      <c r="N263" s="14"/>
      <c r="O263" s="12"/>
      <c r="P263" s="31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</row>
    <row r="264" spans="4:40">
      <c r="D264" s="31"/>
      <c r="E264" s="12"/>
      <c r="F264" s="12"/>
      <c r="G264" s="13"/>
      <c r="H264" s="31"/>
      <c r="I264" s="14"/>
      <c r="J264" s="14"/>
      <c r="K264" s="13"/>
      <c r="L264" s="31"/>
      <c r="M264" s="14"/>
      <c r="N264" s="14"/>
      <c r="O264" s="12"/>
      <c r="P264" s="31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</row>
    <row r="265" spans="4:40">
      <c r="D265" s="31"/>
      <c r="E265" s="12"/>
      <c r="F265" s="12"/>
      <c r="G265" s="13"/>
      <c r="H265" s="31"/>
      <c r="I265" s="14"/>
      <c r="J265" s="14"/>
      <c r="K265" s="13"/>
      <c r="L265" s="31"/>
      <c r="M265" s="14"/>
      <c r="N265" s="14"/>
      <c r="O265" s="12"/>
      <c r="P265" s="31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</row>
    <row r="266" spans="4:40">
      <c r="D266" s="31"/>
      <c r="E266" s="12"/>
      <c r="F266" s="12"/>
      <c r="G266" s="13"/>
      <c r="H266" s="31"/>
      <c r="I266" s="14"/>
      <c r="J266" s="14"/>
      <c r="K266" s="13"/>
      <c r="L266" s="31"/>
      <c r="M266" s="14"/>
      <c r="N266" s="14"/>
      <c r="O266" s="12"/>
      <c r="P266" s="31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</row>
    <row r="267" spans="4:40">
      <c r="D267" s="31"/>
      <c r="E267" s="12"/>
      <c r="F267" s="12"/>
      <c r="G267" s="13"/>
      <c r="H267" s="31"/>
      <c r="I267" s="14"/>
      <c r="J267" s="14"/>
      <c r="K267" s="13"/>
      <c r="L267" s="31"/>
      <c r="M267" s="14"/>
      <c r="N267" s="14"/>
      <c r="O267" s="12"/>
      <c r="P267" s="31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</row>
    <row r="268" spans="4:40">
      <c r="D268" s="31"/>
      <c r="E268" s="12"/>
      <c r="F268" s="12"/>
      <c r="G268" s="13"/>
      <c r="H268" s="31"/>
      <c r="I268" s="14"/>
      <c r="J268" s="14"/>
      <c r="K268" s="13"/>
      <c r="L268" s="31"/>
      <c r="M268" s="14"/>
      <c r="N268" s="14"/>
      <c r="O268" s="12"/>
      <c r="P268" s="31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</row>
    <row r="269" spans="4:40">
      <c r="D269" s="31"/>
      <c r="E269" s="12"/>
      <c r="F269" s="12"/>
      <c r="G269" s="13"/>
      <c r="H269" s="31"/>
      <c r="I269" s="14"/>
      <c r="J269" s="14"/>
      <c r="K269" s="13"/>
      <c r="L269" s="31"/>
      <c r="M269" s="14"/>
      <c r="N269" s="14"/>
      <c r="O269" s="12"/>
      <c r="P269" s="31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</row>
    <row r="270" spans="4:40">
      <c r="D270" s="31"/>
      <c r="E270" s="12"/>
      <c r="F270" s="12"/>
      <c r="G270" s="13"/>
      <c r="H270" s="31"/>
      <c r="I270" s="14"/>
      <c r="J270" s="14"/>
      <c r="K270" s="13"/>
      <c r="L270" s="31"/>
      <c r="M270" s="14"/>
      <c r="N270" s="14"/>
      <c r="O270" s="12"/>
      <c r="P270" s="31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</row>
    <row r="271" spans="4:40">
      <c r="D271" s="31"/>
      <c r="E271" s="12"/>
      <c r="F271" s="12"/>
      <c r="G271" s="13"/>
      <c r="H271" s="31"/>
      <c r="I271" s="14"/>
      <c r="J271" s="14"/>
      <c r="K271" s="13"/>
      <c r="L271" s="31"/>
      <c r="M271" s="14"/>
      <c r="N271" s="14"/>
      <c r="O271" s="12"/>
      <c r="P271" s="31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</row>
    <row r="272" spans="4:40">
      <c r="D272" s="31"/>
      <c r="E272" s="12"/>
      <c r="F272" s="12"/>
      <c r="G272" s="13"/>
      <c r="H272" s="31"/>
      <c r="I272" s="14"/>
      <c r="J272" s="14"/>
      <c r="K272" s="13"/>
      <c r="L272" s="31"/>
      <c r="M272" s="14"/>
      <c r="N272" s="14"/>
      <c r="O272" s="12"/>
      <c r="P272" s="31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</row>
    <row r="273" spans="4:40">
      <c r="D273" s="31"/>
      <c r="E273" s="12"/>
      <c r="F273" s="12"/>
      <c r="G273" s="13"/>
      <c r="H273" s="31"/>
      <c r="I273" s="14"/>
      <c r="J273" s="14"/>
      <c r="K273" s="13"/>
      <c r="L273" s="31"/>
      <c r="M273" s="14"/>
      <c r="N273" s="14"/>
      <c r="O273" s="12"/>
      <c r="P273" s="31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</row>
    <row r="274" spans="4:40">
      <c r="D274" s="31"/>
      <c r="E274" s="12"/>
      <c r="F274" s="12"/>
      <c r="G274" s="13"/>
      <c r="H274" s="31"/>
      <c r="I274" s="14"/>
      <c r="J274" s="14"/>
      <c r="K274" s="13"/>
      <c r="L274" s="31"/>
      <c r="M274" s="14"/>
      <c r="N274" s="14"/>
      <c r="O274" s="12"/>
      <c r="P274" s="31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</row>
    <row r="275" spans="4:40">
      <c r="D275" s="31"/>
      <c r="E275" s="12"/>
      <c r="F275" s="12"/>
      <c r="G275" s="13"/>
      <c r="H275" s="31"/>
      <c r="I275" s="14"/>
      <c r="J275" s="14"/>
      <c r="K275" s="13"/>
      <c r="L275" s="31"/>
      <c r="M275" s="14"/>
      <c r="N275" s="14"/>
      <c r="O275" s="12"/>
      <c r="P275" s="31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</row>
    <row r="276" spans="4:40">
      <c r="D276" s="31"/>
      <c r="E276" s="12"/>
      <c r="F276" s="12"/>
      <c r="G276" s="13"/>
      <c r="H276" s="31"/>
      <c r="I276" s="14"/>
      <c r="J276" s="14"/>
      <c r="K276" s="13"/>
      <c r="L276" s="31"/>
      <c r="M276" s="14"/>
      <c r="N276" s="14"/>
      <c r="O276" s="12"/>
      <c r="P276" s="31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</row>
    <row r="277" spans="4:40">
      <c r="D277" s="31"/>
      <c r="E277" s="12"/>
      <c r="F277" s="12"/>
      <c r="G277" s="13"/>
      <c r="H277" s="31"/>
      <c r="I277" s="14"/>
      <c r="J277" s="14"/>
      <c r="K277" s="13"/>
      <c r="L277" s="31"/>
      <c r="M277" s="14"/>
      <c r="N277" s="14"/>
      <c r="O277" s="12"/>
      <c r="P277" s="31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</row>
    <row r="278" spans="4:40">
      <c r="D278" s="31"/>
      <c r="E278" s="12"/>
      <c r="F278" s="12"/>
      <c r="G278" s="13"/>
      <c r="H278" s="31"/>
      <c r="I278" s="14"/>
      <c r="J278" s="14"/>
      <c r="K278" s="13"/>
      <c r="L278" s="31"/>
      <c r="M278" s="14"/>
      <c r="N278" s="14"/>
      <c r="O278" s="12"/>
      <c r="P278" s="31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</row>
    <row r="279" spans="4:40">
      <c r="D279" s="31"/>
      <c r="E279" s="12"/>
      <c r="F279" s="12"/>
      <c r="G279" s="13"/>
      <c r="H279" s="31"/>
      <c r="I279" s="14"/>
      <c r="J279" s="14"/>
      <c r="K279" s="13"/>
      <c r="L279" s="31"/>
      <c r="M279" s="14"/>
      <c r="N279" s="14"/>
      <c r="O279" s="12"/>
      <c r="P279" s="31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</row>
    <row r="280" spans="4:40">
      <c r="D280" s="31"/>
      <c r="E280" s="12"/>
      <c r="F280" s="12"/>
      <c r="G280" s="13"/>
      <c r="H280" s="31"/>
      <c r="I280" s="14"/>
      <c r="J280" s="14"/>
      <c r="K280" s="13"/>
      <c r="L280" s="31"/>
      <c r="M280" s="14"/>
      <c r="N280" s="14"/>
      <c r="O280" s="12"/>
      <c r="P280" s="31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</row>
    <row r="281" spans="4:40">
      <c r="D281" s="31"/>
      <c r="E281" s="12"/>
      <c r="F281" s="12"/>
      <c r="G281" s="13"/>
      <c r="H281" s="31"/>
      <c r="I281" s="14"/>
      <c r="J281" s="14"/>
      <c r="K281" s="13"/>
      <c r="L281" s="31"/>
      <c r="M281" s="14"/>
      <c r="N281" s="14"/>
      <c r="O281" s="12"/>
      <c r="P281" s="31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</row>
    <row r="282" spans="4:40">
      <c r="D282" s="31"/>
      <c r="E282" s="12"/>
      <c r="F282" s="12"/>
      <c r="G282" s="13"/>
      <c r="H282" s="31"/>
      <c r="I282" s="14"/>
      <c r="J282" s="14"/>
      <c r="K282" s="13"/>
      <c r="L282" s="31"/>
      <c r="M282" s="14"/>
      <c r="N282" s="14"/>
      <c r="O282" s="12"/>
      <c r="P282" s="31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</row>
    <row r="283" spans="4:40">
      <c r="D283" s="31"/>
      <c r="E283" s="12"/>
      <c r="F283" s="12"/>
      <c r="G283" s="13"/>
      <c r="H283" s="31"/>
      <c r="I283" s="14"/>
      <c r="J283" s="14"/>
      <c r="K283" s="13"/>
      <c r="L283" s="31"/>
      <c r="M283" s="14"/>
      <c r="N283" s="14"/>
      <c r="O283" s="12"/>
      <c r="P283" s="31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</row>
    <row r="284" spans="4:40">
      <c r="D284" s="31"/>
      <c r="E284" s="12"/>
      <c r="F284" s="12"/>
      <c r="G284" s="13"/>
      <c r="H284" s="31"/>
      <c r="I284" s="14"/>
      <c r="J284" s="14"/>
      <c r="K284" s="13"/>
      <c r="L284" s="31"/>
      <c r="M284" s="14"/>
      <c r="N284" s="14"/>
      <c r="O284" s="12"/>
      <c r="P284" s="31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</row>
    <row r="285" spans="4:40">
      <c r="D285" s="31"/>
      <c r="E285" s="12"/>
      <c r="F285" s="12"/>
      <c r="G285" s="13"/>
      <c r="H285" s="31"/>
      <c r="I285" s="14"/>
      <c r="J285" s="14"/>
      <c r="K285" s="13"/>
      <c r="L285" s="31"/>
      <c r="M285" s="14"/>
      <c r="N285" s="14"/>
      <c r="O285" s="12"/>
      <c r="P285" s="31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</row>
    <row r="286" spans="4:40">
      <c r="D286" s="31"/>
      <c r="E286" s="12"/>
      <c r="F286" s="12"/>
      <c r="G286" s="13"/>
      <c r="H286" s="31"/>
      <c r="I286" s="14"/>
      <c r="J286" s="14"/>
      <c r="K286" s="13"/>
      <c r="L286" s="31"/>
      <c r="M286" s="14"/>
      <c r="N286" s="14"/>
      <c r="O286" s="12"/>
      <c r="P286" s="31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</row>
    <row r="287" spans="4:40">
      <c r="D287" s="31"/>
      <c r="E287" s="12"/>
      <c r="F287" s="12"/>
      <c r="G287" s="13"/>
      <c r="H287" s="31"/>
      <c r="I287" s="14"/>
      <c r="J287" s="14"/>
      <c r="K287" s="13"/>
      <c r="L287" s="31"/>
      <c r="M287" s="14"/>
      <c r="N287" s="14"/>
      <c r="O287" s="12"/>
      <c r="P287" s="31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</row>
    <row r="288" spans="4:40">
      <c r="D288" s="31"/>
      <c r="E288" s="12"/>
      <c r="F288" s="12"/>
      <c r="G288" s="13"/>
      <c r="H288" s="31"/>
      <c r="I288" s="14"/>
      <c r="J288" s="14"/>
      <c r="K288" s="13"/>
      <c r="L288" s="31"/>
      <c r="M288" s="14"/>
      <c r="N288" s="14"/>
      <c r="O288" s="12"/>
      <c r="P288" s="31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</row>
    <row r="289" spans="4:40">
      <c r="D289" s="31"/>
      <c r="E289" s="12"/>
      <c r="F289" s="12"/>
      <c r="G289" s="13"/>
      <c r="H289" s="31"/>
      <c r="I289" s="14"/>
      <c r="J289" s="14"/>
      <c r="K289" s="13"/>
      <c r="L289" s="31"/>
      <c r="M289" s="14"/>
      <c r="N289" s="14"/>
      <c r="O289" s="12"/>
      <c r="P289" s="31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</row>
    <row r="290" spans="4:40">
      <c r="D290" s="31"/>
      <c r="E290" s="12"/>
      <c r="F290" s="12"/>
      <c r="G290" s="13"/>
      <c r="H290" s="31"/>
      <c r="I290" s="14"/>
      <c r="J290" s="14"/>
      <c r="K290" s="13"/>
      <c r="L290" s="31"/>
      <c r="M290" s="14"/>
      <c r="N290" s="14"/>
      <c r="O290" s="12"/>
      <c r="P290" s="31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</row>
    <row r="291" spans="4:40">
      <c r="D291" s="31"/>
      <c r="E291" s="12"/>
      <c r="F291" s="12"/>
      <c r="G291" s="13"/>
      <c r="H291" s="31"/>
      <c r="I291" s="14"/>
      <c r="J291" s="14"/>
      <c r="K291" s="13"/>
      <c r="L291" s="31"/>
      <c r="M291" s="14"/>
      <c r="N291" s="14"/>
      <c r="O291" s="12"/>
      <c r="P291" s="31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</row>
    <row r="292" spans="4:40">
      <c r="D292" s="31"/>
      <c r="E292" s="12"/>
      <c r="F292" s="12"/>
      <c r="G292" s="13"/>
      <c r="H292" s="31"/>
      <c r="I292" s="14"/>
      <c r="J292" s="14"/>
      <c r="K292" s="13"/>
      <c r="L292" s="31"/>
      <c r="M292" s="14"/>
      <c r="N292" s="14"/>
      <c r="O292" s="12"/>
      <c r="P292" s="31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</row>
    <row r="293" spans="4:40">
      <c r="D293" s="31"/>
      <c r="E293" s="12"/>
      <c r="F293" s="12"/>
      <c r="G293" s="13"/>
      <c r="H293" s="31"/>
      <c r="I293" s="14"/>
      <c r="J293" s="14"/>
      <c r="K293" s="13"/>
      <c r="L293" s="31"/>
      <c r="M293" s="14"/>
      <c r="N293" s="14"/>
      <c r="O293" s="12"/>
      <c r="P293" s="31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</row>
    <row r="294" spans="4:40">
      <c r="D294" s="31"/>
      <c r="E294" s="12"/>
      <c r="F294" s="12"/>
      <c r="G294" s="13"/>
      <c r="H294" s="31"/>
      <c r="I294" s="14"/>
      <c r="J294" s="14"/>
      <c r="K294" s="13"/>
      <c r="L294" s="31"/>
      <c r="M294" s="14"/>
      <c r="N294" s="14"/>
      <c r="O294" s="12"/>
      <c r="P294" s="31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</row>
    <row r="295" spans="4:40">
      <c r="D295" s="31"/>
      <c r="E295" s="12"/>
      <c r="F295" s="12"/>
      <c r="G295" s="13"/>
      <c r="H295" s="31"/>
      <c r="I295" s="14"/>
      <c r="J295" s="14"/>
      <c r="K295" s="13"/>
      <c r="L295" s="31"/>
      <c r="M295" s="14"/>
      <c r="N295" s="14"/>
      <c r="O295" s="12"/>
      <c r="P295" s="31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</row>
    <row r="296" spans="4:40">
      <c r="D296" s="31"/>
      <c r="E296" s="12"/>
      <c r="F296" s="12"/>
      <c r="G296" s="13"/>
      <c r="H296" s="31"/>
      <c r="I296" s="14"/>
      <c r="J296" s="14"/>
      <c r="K296" s="13"/>
      <c r="L296" s="31"/>
      <c r="M296" s="14"/>
      <c r="N296" s="14"/>
      <c r="O296" s="12"/>
      <c r="P296" s="31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</row>
    <row r="297" spans="4:40">
      <c r="D297" s="31"/>
      <c r="E297" s="12"/>
      <c r="F297" s="12"/>
      <c r="G297" s="13"/>
      <c r="H297" s="31"/>
      <c r="I297" s="14"/>
      <c r="J297" s="14"/>
      <c r="K297" s="13"/>
      <c r="L297" s="31"/>
      <c r="M297" s="14"/>
      <c r="N297" s="14"/>
      <c r="O297" s="12"/>
      <c r="P297" s="31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</row>
    <row r="298" spans="4:40">
      <c r="D298" s="31"/>
      <c r="E298" s="12"/>
      <c r="F298" s="12"/>
      <c r="G298" s="13"/>
      <c r="H298" s="31"/>
      <c r="I298" s="14"/>
      <c r="J298" s="14"/>
      <c r="K298" s="13"/>
      <c r="L298" s="31"/>
      <c r="M298" s="14"/>
      <c r="N298" s="14"/>
      <c r="O298" s="12"/>
      <c r="P298" s="31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</row>
    <row r="299" spans="4:40">
      <c r="D299" s="31"/>
      <c r="E299" s="12"/>
      <c r="F299" s="12"/>
      <c r="G299" s="13"/>
      <c r="H299" s="31"/>
      <c r="I299" s="14"/>
      <c r="J299" s="14"/>
      <c r="K299" s="13"/>
      <c r="L299" s="31"/>
      <c r="M299" s="14"/>
      <c r="N299" s="14"/>
      <c r="O299" s="12"/>
      <c r="P299" s="31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</row>
    <row r="300" spans="4:40">
      <c r="D300" s="31"/>
      <c r="E300" s="12"/>
      <c r="F300" s="12"/>
      <c r="G300" s="13"/>
      <c r="H300" s="31"/>
      <c r="I300" s="14"/>
      <c r="J300" s="14"/>
      <c r="K300" s="13"/>
      <c r="L300" s="31"/>
      <c r="M300" s="14"/>
      <c r="N300" s="14"/>
      <c r="O300" s="12"/>
      <c r="P300" s="31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</row>
    <row r="301" spans="4:40">
      <c r="D301" s="31"/>
      <c r="E301" s="12"/>
      <c r="F301" s="12"/>
      <c r="G301" s="13"/>
      <c r="H301" s="31"/>
      <c r="I301" s="14"/>
      <c r="J301" s="14"/>
      <c r="K301" s="13"/>
      <c r="L301" s="31"/>
      <c r="M301" s="14"/>
      <c r="N301" s="14"/>
      <c r="O301" s="12"/>
      <c r="P301" s="31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</row>
    <row r="302" spans="4:40">
      <c r="D302" s="31"/>
      <c r="E302" s="12"/>
      <c r="F302" s="12"/>
      <c r="G302" s="13"/>
      <c r="H302" s="31"/>
      <c r="I302" s="14"/>
      <c r="J302" s="14"/>
      <c r="K302" s="13"/>
      <c r="L302" s="31"/>
      <c r="M302" s="14"/>
      <c r="N302" s="14"/>
      <c r="O302" s="12"/>
      <c r="P302" s="31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</row>
    <row r="303" spans="4:40">
      <c r="D303" s="31"/>
      <c r="E303" s="12"/>
      <c r="F303" s="12"/>
      <c r="G303" s="13"/>
      <c r="H303" s="31"/>
      <c r="I303" s="14"/>
      <c r="J303" s="14"/>
      <c r="K303" s="13"/>
      <c r="L303" s="31"/>
      <c r="M303" s="14"/>
      <c r="N303" s="14"/>
      <c r="O303" s="12"/>
      <c r="P303" s="31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</row>
    <row r="304" spans="4:40">
      <c r="D304" s="31"/>
      <c r="E304" s="12"/>
      <c r="F304" s="12"/>
      <c r="G304" s="13"/>
      <c r="H304" s="31"/>
      <c r="I304" s="14"/>
      <c r="J304" s="14"/>
      <c r="K304" s="13"/>
      <c r="L304" s="31"/>
      <c r="M304" s="14"/>
      <c r="N304" s="14"/>
      <c r="O304" s="12"/>
      <c r="P304" s="31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</row>
    <row r="305" spans="4:40">
      <c r="D305" s="31"/>
      <c r="E305" s="12"/>
      <c r="F305" s="12"/>
      <c r="G305" s="13"/>
      <c r="H305" s="31"/>
      <c r="I305" s="14"/>
      <c r="J305" s="14"/>
      <c r="K305" s="13"/>
      <c r="L305" s="31"/>
      <c r="M305" s="14"/>
      <c r="N305" s="14"/>
      <c r="O305" s="12"/>
      <c r="P305" s="31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</row>
    <row r="306" spans="4:40">
      <c r="D306" s="31"/>
      <c r="E306" s="12"/>
      <c r="F306" s="12"/>
      <c r="G306" s="13"/>
      <c r="H306" s="31"/>
      <c r="I306" s="14"/>
      <c r="J306" s="14"/>
      <c r="K306" s="13"/>
      <c r="L306" s="31"/>
      <c r="M306" s="14"/>
      <c r="N306" s="14"/>
      <c r="O306" s="12"/>
      <c r="P306" s="31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</row>
    <row r="307" spans="4:40">
      <c r="D307" s="31"/>
      <c r="E307" s="12"/>
      <c r="F307" s="12"/>
      <c r="G307" s="13"/>
      <c r="H307" s="31"/>
      <c r="I307" s="14"/>
      <c r="J307" s="14"/>
      <c r="K307" s="13"/>
      <c r="L307" s="31"/>
      <c r="M307" s="14"/>
      <c r="N307" s="14"/>
      <c r="O307" s="12"/>
      <c r="P307" s="31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</row>
    <row r="308" spans="4:40">
      <c r="D308" s="31"/>
      <c r="E308" s="12"/>
      <c r="F308" s="12"/>
      <c r="G308" s="13"/>
      <c r="H308" s="31"/>
      <c r="I308" s="14"/>
      <c r="J308" s="14"/>
      <c r="K308" s="13"/>
      <c r="L308" s="31"/>
      <c r="M308" s="14"/>
      <c r="N308" s="14"/>
      <c r="O308" s="12"/>
      <c r="P308" s="31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</row>
    <row r="309" spans="4:40">
      <c r="D309" s="31"/>
      <c r="E309" s="12"/>
      <c r="F309" s="12"/>
      <c r="G309" s="13"/>
      <c r="H309" s="31"/>
      <c r="I309" s="14"/>
      <c r="J309" s="14"/>
      <c r="K309" s="13"/>
      <c r="L309" s="31"/>
      <c r="M309" s="14"/>
      <c r="N309" s="14"/>
      <c r="O309" s="12"/>
      <c r="P309" s="31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</row>
    <row r="310" spans="4:40">
      <c r="D310" s="31"/>
      <c r="E310" s="12"/>
      <c r="F310" s="12"/>
      <c r="G310" s="13"/>
      <c r="H310" s="31"/>
      <c r="I310" s="14"/>
      <c r="J310" s="14"/>
      <c r="K310" s="13"/>
      <c r="L310" s="31"/>
      <c r="M310" s="14"/>
      <c r="N310" s="14"/>
      <c r="O310" s="12"/>
      <c r="P310" s="31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</row>
    <row r="311" spans="4:40">
      <c r="D311" s="31"/>
      <c r="E311" s="12"/>
      <c r="F311" s="12"/>
      <c r="G311" s="13"/>
      <c r="H311" s="31"/>
      <c r="I311" s="14"/>
      <c r="J311" s="14"/>
      <c r="K311" s="13"/>
      <c r="L311" s="31"/>
      <c r="M311" s="14"/>
      <c r="N311" s="14"/>
      <c r="O311" s="12"/>
      <c r="P311" s="31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</row>
    <row r="312" spans="4:40">
      <c r="D312" s="31"/>
      <c r="E312" s="12"/>
      <c r="F312" s="12"/>
      <c r="G312" s="13"/>
      <c r="H312" s="31"/>
      <c r="I312" s="14"/>
      <c r="J312" s="14"/>
      <c r="K312" s="13"/>
      <c r="L312" s="31"/>
      <c r="M312" s="14"/>
      <c r="N312" s="14"/>
      <c r="O312" s="12"/>
      <c r="P312" s="31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</row>
    <row r="313" spans="4:40">
      <c r="D313" s="31"/>
      <c r="E313" s="12"/>
      <c r="F313" s="12"/>
      <c r="G313" s="13"/>
      <c r="H313" s="31"/>
      <c r="I313" s="14"/>
      <c r="J313" s="14"/>
      <c r="K313" s="13"/>
      <c r="L313" s="31"/>
      <c r="M313" s="14"/>
      <c r="N313" s="14"/>
      <c r="O313" s="12"/>
      <c r="P313" s="31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</row>
    <row r="314" spans="4:40">
      <c r="D314" s="31"/>
      <c r="E314" s="12"/>
      <c r="F314" s="12"/>
      <c r="G314" s="13"/>
      <c r="H314" s="31"/>
      <c r="I314" s="14"/>
      <c r="J314" s="14"/>
      <c r="K314" s="13"/>
      <c r="L314" s="31"/>
      <c r="M314" s="14"/>
      <c r="N314" s="14"/>
      <c r="O314" s="12"/>
      <c r="P314" s="31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</row>
    <row r="315" spans="4:40">
      <c r="D315" s="31"/>
      <c r="E315" s="12"/>
      <c r="F315" s="12"/>
      <c r="G315" s="13"/>
      <c r="H315" s="31"/>
      <c r="I315" s="14"/>
      <c r="J315" s="14"/>
      <c r="K315" s="13"/>
      <c r="L315" s="31"/>
      <c r="M315" s="14"/>
      <c r="N315" s="14"/>
      <c r="O315" s="12"/>
      <c r="P315" s="31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</row>
    <row r="316" spans="4:40">
      <c r="D316" s="31"/>
      <c r="E316" s="12"/>
      <c r="F316" s="12"/>
      <c r="G316" s="13"/>
      <c r="H316" s="31"/>
      <c r="I316" s="14"/>
      <c r="J316" s="14"/>
      <c r="K316" s="13"/>
      <c r="L316" s="31"/>
      <c r="M316" s="14"/>
      <c r="N316" s="14"/>
      <c r="O316" s="12"/>
      <c r="P316" s="31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</row>
    <row r="317" spans="4:40">
      <c r="D317" s="31"/>
      <c r="E317" s="12"/>
      <c r="F317" s="12"/>
      <c r="G317" s="13"/>
      <c r="H317" s="31"/>
      <c r="I317" s="14"/>
      <c r="J317" s="14"/>
      <c r="K317" s="13"/>
      <c r="L317" s="31"/>
      <c r="M317" s="14"/>
      <c r="N317" s="14"/>
      <c r="O317" s="12"/>
      <c r="P317" s="31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</row>
    <row r="318" spans="4:40">
      <c r="D318" s="31"/>
      <c r="E318" s="12"/>
      <c r="F318" s="12"/>
      <c r="G318" s="13"/>
      <c r="H318" s="31"/>
      <c r="I318" s="14"/>
      <c r="J318" s="14"/>
      <c r="K318" s="13"/>
      <c r="L318" s="31"/>
      <c r="M318" s="14"/>
      <c r="N318" s="14"/>
      <c r="O318" s="12"/>
      <c r="P318" s="31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</row>
    <row r="319" spans="4:40">
      <c r="D319" s="31"/>
      <c r="E319" s="12"/>
      <c r="F319" s="12"/>
      <c r="G319" s="13"/>
      <c r="H319" s="31"/>
      <c r="I319" s="14"/>
      <c r="J319" s="14"/>
      <c r="K319" s="13"/>
      <c r="L319" s="31"/>
      <c r="M319" s="14"/>
      <c r="N319" s="14"/>
      <c r="O319" s="12"/>
      <c r="P319" s="31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</row>
    <row r="320" spans="4:40">
      <c r="D320" s="31"/>
      <c r="E320" s="12"/>
      <c r="F320" s="12"/>
      <c r="G320" s="13"/>
      <c r="H320" s="31"/>
      <c r="I320" s="14"/>
      <c r="J320" s="14"/>
      <c r="K320" s="13"/>
      <c r="L320" s="31"/>
      <c r="M320" s="14"/>
      <c r="N320" s="14"/>
      <c r="O320" s="12"/>
      <c r="P320" s="31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</row>
    <row r="321" spans="4:40">
      <c r="D321" s="31"/>
      <c r="E321" s="12"/>
      <c r="F321" s="12"/>
      <c r="G321" s="13"/>
      <c r="H321" s="31"/>
      <c r="I321" s="14"/>
      <c r="J321" s="14"/>
      <c r="K321" s="13"/>
      <c r="L321" s="31"/>
      <c r="M321" s="14"/>
      <c r="N321" s="14"/>
      <c r="O321" s="12"/>
      <c r="P321" s="31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</row>
    <row r="322" spans="4:40">
      <c r="D322" s="31"/>
      <c r="E322" s="12"/>
      <c r="F322" s="12"/>
      <c r="G322" s="13"/>
      <c r="H322" s="31"/>
      <c r="I322" s="14"/>
      <c r="J322" s="14"/>
      <c r="K322" s="13"/>
      <c r="L322" s="31"/>
      <c r="M322" s="14"/>
      <c r="N322" s="14"/>
      <c r="O322" s="12"/>
      <c r="P322" s="31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</row>
    <row r="323" spans="4:40">
      <c r="D323" s="31"/>
      <c r="E323" s="12"/>
      <c r="F323" s="12"/>
      <c r="G323" s="13"/>
      <c r="H323" s="31"/>
      <c r="I323" s="14"/>
      <c r="J323" s="14"/>
      <c r="K323" s="13"/>
      <c r="L323" s="31"/>
      <c r="M323" s="14"/>
      <c r="N323" s="14"/>
      <c r="O323" s="12"/>
      <c r="P323" s="31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</row>
    <row r="324" spans="4:40">
      <c r="D324" s="31"/>
      <c r="E324" s="12"/>
      <c r="F324" s="12"/>
      <c r="G324" s="13"/>
      <c r="H324" s="31"/>
      <c r="I324" s="14"/>
      <c r="J324" s="14"/>
      <c r="K324" s="13"/>
      <c r="L324" s="31"/>
      <c r="M324" s="14"/>
      <c r="N324" s="14"/>
      <c r="O324" s="12"/>
      <c r="P324" s="31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</row>
    <row r="325" spans="4:40">
      <c r="D325" s="31"/>
      <c r="E325" s="12"/>
      <c r="F325" s="12"/>
      <c r="G325" s="13"/>
      <c r="H325" s="31"/>
      <c r="I325" s="14"/>
      <c r="J325" s="14"/>
      <c r="K325" s="13"/>
      <c r="L325" s="31"/>
      <c r="M325" s="14"/>
      <c r="N325" s="14"/>
      <c r="O325" s="12"/>
      <c r="P325" s="31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</row>
    <row r="326" spans="4:40">
      <c r="D326" s="31"/>
      <c r="E326" s="12"/>
      <c r="F326" s="12"/>
      <c r="G326" s="13"/>
      <c r="H326" s="31"/>
      <c r="I326" s="14"/>
      <c r="J326" s="14"/>
      <c r="K326" s="13"/>
      <c r="L326" s="31"/>
      <c r="M326" s="14"/>
      <c r="N326" s="14"/>
      <c r="O326" s="12"/>
      <c r="P326" s="31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</row>
    <row r="327" spans="4:40">
      <c r="D327" s="31"/>
      <c r="E327" s="12"/>
      <c r="F327" s="12"/>
      <c r="G327" s="13"/>
      <c r="H327" s="31"/>
      <c r="I327" s="14"/>
      <c r="J327" s="14"/>
      <c r="K327" s="13"/>
      <c r="L327" s="31"/>
      <c r="M327" s="14"/>
      <c r="N327" s="14"/>
      <c r="O327" s="12"/>
      <c r="P327" s="31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</row>
    <row r="328" spans="4:40">
      <c r="D328" s="31"/>
      <c r="E328" s="12"/>
      <c r="F328" s="12"/>
      <c r="G328" s="13"/>
      <c r="H328" s="31"/>
      <c r="I328" s="14"/>
      <c r="J328" s="14"/>
      <c r="K328" s="13"/>
      <c r="L328" s="31"/>
      <c r="M328" s="14"/>
      <c r="N328" s="14"/>
      <c r="O328" s="12"/>
      <c r="P328" s="31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</row>
    <row r="329" spans="4:40">
      <c r="D329" s="31"/>
      <c r="E329" s="12"/>
      <c r="F329" s="12"/>
      <c r="G329" s="13"/>
      <c r="H329" s="31"/>
      <c r="I329" s="14"/>
      <c r="J329" s="14"/>
      <c r="K329" s="13"/>
      <c r="L329" s="31"/>
      <c r="M329" s="14"/>
      <c r="N329" s="14"/>
      <c r="O329" s="12"/>
      <c r="P329" s="31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</row>
    <row r="330" spans="4:40">
      <c r="D330" s="31"/>
      <c r="E330" s="12"/>
      <c r="F330" s="12"/>
      <c r="G330" s="13"/>
      <c r="H330" s="31"/>
      <c r="I330" s="14"/>
      <c r="J330" s="14"/>
      <c r="K330" s="13"/>
      <c r="L330" s="31"/>
      <c r="M330" s="14"/>
      <c r="N330" s="14"/>
      <c r="O330" s="12"/>
      <c r="P330" s="31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</row>
    <row r="331" spans="4:40">
      <c r="D331" s="31"/>
      <c r="E331" s="12"/>
      <c r="F331" s="12"/>
      <c r="G331" s="13"/>
      <c r="H331" s="31"/>
      <c r="I331" s="14"/>
      <c r="J331" s="14"/>
      <c r="K331" s="13"/>
      <c r="L331" s="31"/>
      <c r="M331" s="14"/>
      <c r="N331" s="14"/>
      <c r="O331" s="12"/>
      <c r="P331" s="31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</row>
    <row r="332" spans="4:40">
      <c r="D332" s="31"/>
      <c r="E332" s="12"/>
      <c r="F332" s="12"/>
      <c r="G332" s="13"/>
      <c r="H332" s="31"/>
      <c r="I332" s="14"/>
      <c r="J332" s="14"/>
      <c r="K332" s="13"/>
      <c r="L332" s="31"/>
      <c r="M332" s="14"/>
      <c r="N332" s="14"/>
      <c r="O332" s="12"/>
      <c r="P332" s="31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</row>
    <row r="333" spans="4:40">
      <c r="D333" s="31"/>
      <c r="E333" s="12"/>
      <c r="F333" s="12"/>
      <c r="G333" s="13"/>
      <c r="H333" s="31"/>
      <c r="I333" s="14"/>
      <c r="J333" s="14"/>
      <c r="K333" s="13"/>
      <c r="L333" s="31"/>
      <c r="M333" s="14"/>
      <c r="N333" s="14"/>
      <c r="O333" s="12"/>
      <c r="P333" s="31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</row>
    <row r="334" spans="4:40">
      <c r="D334" s="31"/>
      <c r="E334" s="12"/>
      <c r="F334" s="12"/>
      <c r="G334" s="13"/>
      <c r="H334" s="31"/>
      <c r="I334" s="14"/>
      <c r="J334" s="14"/>
      <c r="K334" s="13"/>
      <c r="L334" s="31"/>
      <c r="M334" s="14"/>
      <c r="N334" s="14"/>
      <c r="O334" s="12"/>
      <c r="P334" s="31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</row>
    <row r="335" spans="4:40">
      <c r="D335" s="31"/>
      <c r="E335" s="12"/>
      <c r="F335" s="12"/>
      <c r="G335" s="13"/>
      <c r="H335" s="31"/>
      <c r="I335" s="14"/>
      <c r="J335" s="14"/>
      <c r="K335" s="13"/>
      <c r="L335" s="31"/>
      <c r="M335" s="14"/>
      <c r="N335" s="14"/>
      <c r="O335" s="12"/>
      <c r="P335" s="31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</row>
    <row r="336" spans="4:40">
      <c r="D336" s="31"/>
      <c r="E336" s="12"/>
      <c r="F336" s="12"/>
      <c r="G336" s="13"/>
      <c r="H336" s="31"/>
      <c r="I336" s="14"/>
      <c r="J336" s="14"/>
      <c r="K336" s="13"/>
      <c r="L336" s="31"/>
      <c r="M336" s="14"/>
      <c r="N336" s="14"/>
      <c r="O336" s="12"/>
      <c r="P336" s="31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</row>
    <row r="337" spans="4:40">
      <c r="D337" s="31"/>
      <c r="E337" s="12"/>
      <c r="F337" s="12"/>
      <c r="G337" s="13"/>
      <c r="H337" s="31"/>
      <c r="I337" s="14"/>
      <c r="J337" s="14"/>
      <c r="K337" s="13"/>
      <c r="L337" s="31"/>
      <c r="M337" s="14"/>
      <c r="N337" s="14"/>
      <c r="O337" s="12"/>
      <c r="P337" s="31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</row>
    <row r="338" spans="4:40">
      <c r="D338" s="31"/>
      <c r="E338" s="12"/>
      <c r="F338" s="12"/>
      <c r="G338" s="13"/>
      <c r="H338" s="31"/>
      <c r="I338" s="14"/>
      <c r="J338" s="14"/>
      <c r="K338" s="13"/>
      <c r="L338" s="31"/>
      <c r="M338" s="14"/>
      <c r="N338" s="14"/>
      <c r="O338" s="12"/>
      <c r="P338" s="31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</row>
    <row r="339" spans="4:40">
      <c r="D339" s="31"/>
      <c r="E339" s="12"/>
      <c r="F339" s="12"/>
      <c r="G339" s="13"/>
      <c r="H339" s="31"/>
      <c r="I339" s="14"/>
      <c r="J339" s="14"/>
      <c r="K339" s="13"/>
      <c r="L339" s="31"/>
      <c r="M339" s="14"/>
      <c r="N339" s="14"/>
      <c r="O339" s="12"/>
      <c r="P339" s="31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</row>
    <row r="340" spans="4:40">
      <c r="D340" s="31"/>
      <c r="E340" s="12"/>
      <c r="F340" s="12"/>
      <c r="G340" s="13"/>
      <c r="H340" s="31"/>
      <c r="I340" s="14"/>
      <c r="J340" s="14"/>
      <c r="K340" s="13"/>
      <c r="L340" s="31"/>
      <c r="M340" s="14"/>
      <c r="N340" s="14"/>
      <c r="O340" s="12"/>
      <c r="P340" s="31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</row>
    <row r="341" spans="4:40">
      <c r="D341" s="31"/>
      <c r="E341" s="12"/>
      <c r="F341" s="12"/>
      <c r="G341" s="13"/>
      <c r="H341" s="31"/>
      <c r="I341" s="14"/>
      <c r="J341" s="14"/>
      <c r="K341" s="13"/>
      <c r="L341" s="31"/>
      <c r="M341" s="14"/>
      <c r="N341" s="14"/>
      <c r="O341" s="12"/>
      <c r="P341" s="31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</row>
    <row r="342" spans="4:40">
      <c r="D342" s="31"/>
      <c r="E342" s="12"/>
      <c r="F342" s="12"/>
      <c r="G342" s="13"/>
      <c r="H342" s="31"/>
      <c r="I342" s="14"/>
      <c r="J342" s="14"/>
      <c r="K342" s="13"/>
      <c r="L342" s="31"/>
      <c r="M342" s="14"/>
      <c r="N342" s="14"/>
      <c r="O342" s="12"/>
      <c r="P342" s="31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</row>
    <row r="343" spans="4:40">
      <c r="D343" s="31"/>
      <c r="E343" s="12"/>
      <c r="F343" s="12"/>
      <c r="G343" s="13"/>
      <c r="H343" s="31"/>
      <c r="I343" s="14"/>
      <c r="J343" s="14"/>
      <c r="K343" s="13"/>
      <c r="L343" s="31"/>
      <c r="M343" s="14"/>
      <c r="N343" s="14"/>
      <c r="O343" s="12"/>
      <c r="P343" s="31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</row>
    <row r="344" spans="4:40">
      <c r="D344" s="31"/>
      <c r="E344" s="12"/>
      <c r="F344" s="12"/>
      <c r="G344" s="13"/>
      <c r="H344" s="31"/>
      <c r="I344" s="14"/>
      <c r="J344" s="14"/>
      <c r="K344" s="13"/>
      <c r="L344" s="31"/>
      <c r="M344" s="14"/>
      <c r="N344" s="14"/>
      <c r="O344" s="12"/>
      <c r="P344" s="31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</row>
    <row r="345" spans="4:40">
      <c r="D345" s="31"/>
      <c r="E345" s="12"/>
      <c r="F345" s="12"/>
      <c r="G345" s="13"/>
      <c r="H345" s="31"/>
      <c r="I345" s="14"/>
      <c r="J345" s="14"/>
      <c r="K345" s="13"/>
      <c r="L345" s="31"/>
      <c r="M345" s="14"/>
      <c r="N345" s="14"/>
      <c r="O345" s="12"/>
      <c r="P345" s="31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</row>
    <row r="346" spans="4:40">
      <c r="D346" s="31"/>
      <c r="E346" s="12"/>
      <c r="F346" s="12"/>
      <c r="G346" s="13"/>
      <c r="H346" s="31"/>
      <c r="I346" s="14"/>
      <c r="J346" s="14"/>
      <c r="K346" s="13"/>
      <c r="L346" s="31"/>
      <c r="M346" s="14"/>
      <c r="N346" s="14"/>
      <c r="O346" s="12"/>
      <c r="P346" s="31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</row>
    <row r="347" spans="4:40">
      <c r="D347" s="31"/>
      <c r="E347" s="12"/>
      <c r="F347" s="12"/>
      <c r="G347" s="13"/>
      <c r="H347" s="31"/>
      <c r="I347" s="14"/>
      <c r="J347" s="14"/>
      <c r="K347" s="13"/>
      <c r="L347" s="31"/>
      <c r="M347" s="14"/>
      <c r="N347" s="14"/>
      <c r="O347" s="12"/>
      <c r="P347" s="31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</row>
    <row r="348" spans="4:40">
      <c r="D348" s="31"/>
      <c r="E348" s="12"/>
      <c r="F348" s="12"/>
      <c r="G348" s="13"/>
      <c r="H348" s="31"/>
      <c r="I348" s="14"/>
      <c r="J348" s="14"/>
      <c r="K348" s="13"/>
      <c r="L348" s="31"/>
      <c r="M348" s="14"/>
      <c r="N348" s="14"/>
      <c r="O348" s="12"/>
      <c r="P348" s="31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</row>
    <row r="349" spans="4:40">
      <c r="D349" s="31"/>
      <c r="E349" s="12"/>
      <c r="F349" s="12"/>
      <c r="G349" s="13"/>
      <c r="H349" s="31"/>
      <c r="I349" s="14"/>
      <c r="J349" s="14"/>
      <c r="K349" s="13"/>
      <c r="L349" s="31"/>
      <c r="M349" s="14"/>
      <c r="N349" s="14"/>
      <c r="O349" s="12"/>
      <c r="P349" s="31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</row>
    <row r="350" spans="4:40">
      <c r="D350" s="31"/>
      <c r="E350" s="12"/>
      <c r="F350" s="12"/>
      <c r="G350" s="13"/>
      <c r="H350" s="31"/>
      <c r="I350" s="14"/>
      <c r="J350" s="14"/>
      <c r="K350" s="13"/>
      <c r="L350" s="31"/>
      <c r="M350" s="14"/>
      <c r="N350" s="14"/>
      <c r="O350" s="12"/>
      <c r="P350" s="31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</row>
    <row r="351" spans="4:40">
      <c r="D351" s="31"/>
      <c r="E351" s="12"/>
      <c r="F351" s="12"/>
      <c r="G351" s="13"/>
      <c r="H351" s="31"/>
      <c r="I351" s="14"/>
      <c r="J351" s="14"/>
      <c r="K351" s="13"/>
      <c r="L351" s="31"/>
      <c r="M351" s="14"/>
      <c r="N351" s="14"/>
      <c r="O351" s="12"/>
      <c r="P351" s="31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</row>
    <row r="352" spans="4:40">
      <c r="D352" s="31"/>
      <c r="E352" s="12"/>
      <c r="F352" s="12"/>
      <c r="G352" s="13"/>
      <c r="H352" s="31"/>
      <c r="I352" s="14"/>
      <c r="J352" s="14"/>
      <c r="K352" s="13"/>
      <c r="L352" s="31"/>
      <c r="M352" s="14"/>
      <c r="N352" s="14"/>
      <c r="O352" s="12"/>
      <c r="P352" s="31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</row>
    <row r="353" spans="4:40">
      <c r="D353" s="31"/>
      <c r="E353" s="12"/>
      <c r="F353" s="12"/>
      <c r="G353" s="13"/>
      <c r="H353" s="31"/>
      <c r="I353" s="14"/>
      <c r="J353" s="14"/>
      <c r="K353" s="13"/>
      <c r="L353" s="31"/>
      <c r="M353" s="14"/>
      <c r="N353" s="14"/>
      <c r="O353" s="12"/>
      <c r="P353" s="31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</row>
    <row r="354" spans="4:40">
      <c r="D354" s="31"/>
      <c r="E354" s="12"/>
      <c r="F354" s="12"/>
      <c r="G354" s="13"/>
      <c r="H354" s="31"/>
      <c r="I354" s="14"/>
      <c r="J354" s="14"/>
      <c r="K354" s="13"/>
      <c r="L354" s="31"/>
      <c r="M354" s="14"/>
      <c r="N354" s="14"/>
      <c r="O354" s="12"/>
      <c r="P354" s="31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</row>
    <row r="355" spans="4:40">
      <c r="D355" s="31"/>
      <c r="E355" s="12"/>
      <c r="F355" s="12"/>
      <c r="G355" s="13"/>
      <c r="H355" s="31"/>
      <c r="I355" s="14"/>
      <c r="J355" s="14"/>
      <c r="K355" s="13"/>
      <c r="L355" s="31"/>
      <c r="M355" s="14"/>
      <c r="N355" s="14"/>
      <c r="O355" s="12"/>
      <c r="P355" s="31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</row>
    <row r="356" spans="4:40">
      <c r="D356" s="31"/>
      <c r="E356" s="12"/>
      <c r="F356" s="12"/>
      <c r="G356" s="13"/>
      <c r="H356" s="31"/>
      <c r="I356" s="14"/>
      <c r="J356" s="14"/>
      <c r="K356" s="13"/>
      <c r="L356" s="31"/>
      <c r="M356" s="14"/>
      <c r="N356" s="14"/>
      <c r="O356" s="12"/>
      <c r="P356" s="31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</row>
    <row r="357" spans="4:40">
      <c r="D357" s="31"/>
      <c r="E357" s="12"/>
      <c r="F357" s="12"/>
      <c r="G357" s="13"/>
      <c r="H357" s="31"/>
      <c r="I357" s="14"/>
      <c r="J357" s="14"/>
      <c r="K357" s="13"/>
      <c r="L357" s="31"/>
      <c r="M357" s="14"/>
      <c r="N357" s="14"/>
      <c r="O357" s="12"/>
      <c r="P357" s="31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</row>
    <row r="358" spans="4:40">
      <c r="D358" s="31"/>
      <c r="E358" s="12"/>
      <c r="F358" s="12"/>
      <c r="G358" s="13"/>
      <c r="H358" s="31"/>
      <c r="I358" s="14"/>
      <c r="J358" s="14"/>
      <c r="K358" s="13"/>
      <c r="L358" s="31"/>
      <c r="M358" s="14"/>
      <c r="N358" s="14"/>
      <c r="O358" s="12"/>
      <c r="P358" s="31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</row>
    <row r="359" spans="4:40">
      <c r="D359" s="31"/>
      <c r="E359" s="12"/>
      <c r="F359" s="12"/>
      <c r="G359" s="13"/>
      <c r="H359" s="31"/>
      <c r="I359" s="14"/>
      <c r="J359" s="14"/>
      <c r="K359" s="13"/>
      <c r="L359" s="31"/>
      <c r="M359" s="14"/>
      <c r="N359" s="14"/>
      <c r="O359" s="12"/>
      <c r="P359" s="31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</row>
    <row r="360" spans="4:40">
      <c r="D360" s="31"/>
      <c r="E360" s="12"/>
      <c r="F360" s="12"/>
      <c r="G360" s="13"/>
      <c r="H360" s="31"/>
      <c r="I360" s="14"/>
      <c r="J360" s="14"/>
      <c r="K360" s="13"/>
      <c r="L360" s="31"/>
      <c r="M360" s="14"/>
      <c r="N360" s="14"/>
      <c r="O360" s="12"/>
      <c r="P360" s="31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</row>
    <row r="361" spans="4:40">
      <c r="D361" s="31"/>
      <c r="E361" s="12"/>
      <c r="F361" s="12"/>
      <c r="G361" s="13"/>
      <c r="H361" s="31"/>
      <c r="I361" s="14"/>
      <c r="J361" s="14"/>
      <c r="K361" s="13"/>
      <c r="L361" s="31"/>
      <c r="M361" s="14"/>
      <c r="N361" s="14"/>
      <c r="O361" s="12"/>
      <c r="P361" s="31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</row>
    <row r="362" spans="4:40">
      <c r="D362" s="31"/>
      <c r="E362" s="12"/>
      <c r="F362" s="12"/>
      <c r="G362" s="13"/>
      <c r="H362" s="31"/>
      <c r="I362" s="14"/>
      <c r="J362" s="14"/>
      <c r="K362" s="13"/>
      <c r="L362" s="31"/>
      <c r="M362" s="14"/>
      <c r="N362" s="14"/>
      <c r="O362" s="12"/>
      <c r="P362" s="31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</row>
    <row r="363" spans="4:40">
      <c r="D363" s="31"/>
      <c r="E363" s="12"/>
      <c r="F363" s="12"/>
      <c r="G363" s="13"/>
      <c r="H363" s="31"/>
      <c r="I363" s="14"/>
      <c r="J363" s="14"/>
      <c r="K363" s="13"/>
      <c r="L363" s="31"/>
      <c r="M363" s="14"/>
      <c r="N363" s="14"/>
      <c r="O363" s="12"/>
      <c r="P363" s="31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</row>
    <row r="364" spans="4:40">
      <c r="D364" s="31"/>
      <c r="E364" s="12"/>
      <c r="F364" s="12"/>
      <c r="G364" s="13"/>
      <c r="H364" s="31"/>
      <c r="I364" s="14"/>
      <c r="J364" s="14"/>
      <c r="K364" s="13"/>
      <c r="L364" s="31"/>
      <c r="M364" s="14"/>
      <c r="N364" s="14"/>
      <c r="O364" s="12"/>
      <c r="P364" s="31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</row>
    <row r="365" spans="4:40">
      <c r="D365" s="31"/>
      <c r="E365" s="12"/>
      <c r="F365" s="12"/>
      <c r="G365" s="13"/>
      <c r="H365" s="31"/>
      <c r="I365" s="14"/>
      <c r="J365" s="14"/>
      <c r="K365" s="13"/>
      <c r="L365" s="31"/>
      <c r="M365" s="14"/>
      <c r="N365" s="14"/>
      <c r="O365" s="12"/>
      <c r="P365" s="31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</row>
    <row r="366" spans="4:40">
      <c r="D366" s="31"/>
      <c r="E366" s="12"/>
      <c r="F366" s="12"/>
      <c r="G366" s="13"/>
      <c r="H366" s="31"/>
      <c r="I366" s="14"/>
      <c r="J366" s="14"/>
      <c r="K366" s="13"/>
      <c r="L366" s="31"/>
      <c r="M366" s="14"/>
      <c r="N366" s="14"/>
      <c r="O366" s="12"/>
      <c r="P366" s="31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</row>
    <row r="367" spans="4:40">
      <c r="D367" s="31"/>
      <c r="E367" s="12"/>
      <c r="F367" s="12"/>
      <c r="G367" s="13"/>
      <c r="H367" s="31"/>
      <c r="I367" s="14"/>
      <c r="J367" s="14"/>
      <c r="K367" s="13"/>
      <c r="L367" s="31"/>
      <c r="M367" s="14"/>
      <c r="N367" s="14"/>
      <c r="O367" s="12"/>
      <c r="P367" s="31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</row>
    <row r="368" spans="4:40">
      <c r="D368" s="31"/>
      <c r="E368" s="12"/>
      <c r="F368" s="12"/>
      <c r="G368" s="13"/>
      <c r="H368" s="31"/>
      <c r="I368" s="14"/>
      <c r="J368" s="14"/>
      <c r="K368" s="13"/>
      <c r="L368" s="31"/>
      <c r="M368" s="14"/>
      <c r="N368" s="14"/>
      <c r="O368" s="12"/>
      <c r="P368" s="31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</row>
    <row r="369" spans="4:40">
      <c r="D369" s="31"/>
      <c r="E369" s="12"/>
      <c r="F369" s="12"/>
      <c r="G369" s="13"/>
      <c r="H369" s="31"/>
      <c r="I369" s="14"/>
      <c r="J369" s="14"/>
      <c r="K369" s="13"/>
      <c r="L369" s="31"/>
      <c r="M369" s="14"/>
      <c r="N369" s="14"/>
      <c r="O369" s="12"/>
      <c r="P369" s="31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</row>
    <row r="370" spans="4:40">
      <c r="D370" s="31"/>
      <c r="E370" s="12"/>
      <c r="F370" s="12"/>
      <c r="G370" s="13"/>
      <c r="H370" s="31"/>
      <c r="I370" s="14"/>
      <c r="J370" s="14"/>
      <c r="K370" s="13"/>
      <c r="L370" s="31"/>
      <c r="M370" s="14"/>
      <c r="N370" s="14"/>
      <c r="O370" s="12"/>
      <c r="P370" s="31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</row>
    <row r="371" spans="4:40">
      <c r="D371" s="31"/>
      <c r="E371" s="12"/>
      <c r="F371" s="12"/>
      <c r="G371" s="13"/>
      <c r="H371" s="31"/>
      <c r="I371" s="14"/>
      <c r="J371" s="14"/>
      <c r="K371" s="13"/>
      <c r="L371" s="31"/>
      <c r="M371" s="14"/>
      <c r="N371" s="14"/>
      <c r="O371" s="12"/>
      <c r="P371" s="31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</row>
    <row r="372" spans="4:40">
      <c r="D372" s="31"/>
      <c r="E372" s="12"/>
      <c r="F372" s="12"/>
      <c r="G372" s="13"/>
      <c r="H372" s="31"/>
      <c r="I372" s="14"/>
      <c r="J372" s="14"/>
      <c r="K372" s="13"/>
      <c r="L372" s="31"/>
      <c r="M372" s="14"/>
      <c r="N372" s="14"/>
      <c r="O372" s="12"/>
      <c r="P372" s="31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</row>
    <row r="373" spans="4:40">
      <c r="D373" s="31"/>
      <c r="E373" s="12"/>
      <c r="F373" s="12"/>
      <c r="G373" s="13"/>
      <c r="H373" s="31"/>
      <c r="I373" s="14"/>
      <c r="J373" s="14"/>
      <c r="K373" s="13"/>
      <c r="L373" s="31"/>
      <c r="M373" s="14"/>
      <c r="N373" s="14"/>
      <c r="O373" s="12"/>
      <c r="P373" s="31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</row>
    <row r="374" spans="4:40">
      <c r="D374" s="31"/>
      <c r="E374" s="12"/>
      <c r="F374" s="12"/>
      <c r="G374" s="13"/>
      <c r="H374" s="31"/>
      <c r="I374" s="14"/>
      <c r="J374" s="14"/>
      <c r="K374" s="13"/>
      <c r="L374" s="31"/>
      <c r="M374" s="14"/>
      <c r="N374" s="14"/>
      <c r="O374" s="12"/>
      <c r="P374" s="31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</row>
    <row r="375" spans="4:40">
      <c r="D375" s="31"/>
      <c r="E375" s="12"/>
      <c r="F375" s="12"/>
      <c r="G375" s="13"/>
      <c r="H375" s="31"/>
      <c r="I375" s="14"/>
      <c r="J375" s="14"/>
      <c r="K375" s="13"/>
      <c r="L375" s="31"/>
      <c r="M375" s="14"/>
      <c r="N375" s="14"/>
      <c r="O375" s="12"/>
      <c r="P375" s="31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</row>
    <row r="376" spans="4:40">
      <c r="D376" s="31"/>
      <c r="E376" s="12"/>
      <c r="F376" s="12"/>
      <c r="G376" s="13"/>
      <c r="H376" s="31"/>
      <c r="I376" s="14"/>
      <c r="J376" s="14"/>
      <c r="K376" s="13"/>
      <c r="L376" s="31"/>
      <c r="M376" s="14"/>
      <c r="N376" s="14"/>
      <c r="O376" s="12"/>
      <c r="P376" s="31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</row>
    <row r="377" spans="4:40">
      <c r="D377" s="31"/>
      <c r="E377" s="12"/>
      <c r="F377" s="12"/>
      <c r="G377" s="13"/>
      <c r="H377" s="31"/>
      <c r="I377" s="14"/>
      <c r="J377" s="14"/>
      <c r="K377" s="13"/>
      <c r="L377" s="31"/>
      <c r="M377" s="14"/>
      <c r="N377" s="14"/>
      <c r="O377" s="12"/>
      <c r="P377" s="31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</row>
    <row r="378" spans="4:40">
      <c r="D378" s="31"/>
      <c r="E378" s="12"/>
      <c r="F378" s="12"/>
      <c r="G378" s="13"/>
      <c r="H378" s="31"/>
      <c r="I378" s="14"/>
      <c r="J378" s="14"/>
      <c r="K378" s="13"/>
      <c r="L378" s="31"/>
      <c r="M378" s="14"/>
      <c r="N378" s="14"/>
      <c r="O378" s="12"/>
      <c r="P378" s="31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</row>
    <row r="379" spans="4:40">
      <c r="D379" s="31"/>
      <c r="E379" s="12"/>
      <c r="F379" s="12"/>
      <c r="G379" s="13"/>
      <c r="H379" s="31"/>
      <c r="I379" s="14"/>
      <c r="J379" s="14"/>
      <c r="K379" s="13"/>
      <c r="L379" s="31"/>
      <c r="M379" s="14"/>
      <c r="N379" s="14"/>
      <c r="O379" s="12"/>
      <c r="P379" s="31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</row>
    <row r="380" spans="4:40">
      <c r="D380" s="31"/>
      <c r="E380" s="12"/>
      <c r="F380" s="12"/>
      <c r="G380" s="13"/>
      <c r="H380" s="31"/>
      <c r="I380" s="14"/>
      <c r="J380" s="14"/>
      <c r="K380" s="13"/>
      <c r="L380" s="31"/>
      <c r="M380" s="14"/>
      <c r="N380" s="14"/>
      <c r="O380" s="12"/>
      <c r="P380" s="31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</row>
    <row r="381" spans="4:40">
      <c r="D381" s="31"/>
      <c r="E381" s="12"/>
      <c r="F381" s="12"/>
      <c r="G381" s="13"/>
      <c r="H381" s="31"/>
      <c r="I381" s="14"/>
      <c r="J381" s="14"/>
      <c r="K381" s="13"/>
      <c r="L381" s="31"/>
      <c r="M381" s="14"/>
      <c r="N381" s="14"/>
      <c r="O381" s="12"/>
      <c r="P381" s="31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</row>
    <row r="382" spans="4:40">
      <c r="D382" s="31"/>
      <c r="E382" s="12"/>
      <c r="F382" s="12"/>
      <c r="G382" s="13"/>
      <c r="H382" s="31"/>
      <c r="I382" s="14"/>
      <c r="J382" s="14"/>
      <c r="K382" s="13"/>
      <c r="L382" s="31"/>
      <c r="M382" s="14"/>
      <c r="N382" s="14"/>
      <c r="O382" s="12"/>
      <c r="P382" s="31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</row>
    <row r="383" spans="4:40">
      <c r="D383" s="31"/>
      <c r="E383" s="12"/>
      <c r="F383" s="12"/>
      <c r="G383" s="13"/>
      <c r="H383" s="31"/>
      <c r="I383" s="14"/>
      <c r="J383" s="14"/>
      <c r="K383" s="13"/>
      <c r="L383" s="31"/>
      <c r="M383" s="14"/>
      <c r="N383" s="14"/>
      <c r="O383" s="12"/>
      <c r="P383" s="31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</row>
    <row r="384" spans="4:40">
      <c r="D384" s="31"/>
      <c r="E384" s="12"/>
      <c r="F384" s="12"/>
      <c r="G384" s="13"/>
      <c r="H384" s="31"/>
      <c r="I384" s="14"/>
      <c r="J384" s="14"/>
      <c r="K384" s="13"/>
      <c r="L384" s="31"/>
      <c r="M384" s="14"/>
      <c r="N384" s="14"/>
      <c r="O384" s="12"/>
      <c r="P384" s="31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</row>
    <row r="385" spans="4:40">
      <c r="D385" s="31"/>
      <c r="E385" s="12"/>
      <c r="F385" s="12"/>
      <c r="G385" s="13"/>
      <c r="H385" s="31"/>
      <c r="I385" s="14"/>
      <c r="J385" s="14"/>
      <c r="K385" s="13"/>
      <c r="L385" s="31"/>
      <c r="M385" s="14"/>
      <c r="N385" s="14"/>
      <c r="O385" s="12"/>
      <c r="P385" s="31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</row>
    <row r="386" spans="4:40">
      <c r="D386" s="31"/>
      <c r="E386" s="12"/>
      <c r="F386" s="12"/>
      <c r="G386" s="13"/>
      <c r="H386" s="31"/>
      <c r="I386" s="14"/>
      <c r="J386" s="14"/>
      <c r="K386" s="13"/>
      <c r="L386" s="31"/>
      <c r="M386" s="14"/>
      <c r="N386" s="14"/>
      <c r="O386" s="12"/>
      <c r="P386" s="31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</row>
    <row r="387" spans="4:40">
      <c r="D387" s="31"/>
      <c r="E387" s="12"/>
      <c r="F387" s="12"/>
      <c r="G387" s="13"/>
      <c r="H387" s="31"/>
      <c r="I387" s="14"/>
      <c r="J387" s="14"/>
      <c r="K387" s="13"/>
      <c r="L387" s="31"/>
      <c r="M387" s="14"/>
      <c r="N387" s="14"/>
      <c r="O387" s="12"/>
      <c r="P387" s="31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</row>
    <row r="388" spans="4:40">
      <c r="D388" s="31"/>
      <c r="E388" s="12"/>
      <c r="F388" s="12"/>
      <c r="G388" s="13"/>
      <c r="H388" s="31"/>
      <c r="I388" s="14"/>
      <c r="J388" s="14"/>
      <c r="K388" s="13"/>
      <c r="L388" s="31"/>
      <c r="M388" s="14"/>
      <c r="N388" s="14"/>
      <c r="O388" s="12"/>
      <c r="P388" s="31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</row>
    <row r="389" spans="4:40">
      <c r="D389" s="31"/>
      <c r="E389" s="12"/>
      <c r="F389" s="12"/>
      <c r="G389" s="13"/>
      <c r="H389" s="31"/>
      <c r="I389" s="14"/>
      <c r="J389" s="14"/>
      <c r="K389" s="13"/>
      <c r="L389" s="31"/>
      <c r="M389" s="14"/>
      <c r="N389" s="14"/>
      <c r="O389" s="12"/>
      <c r="P389" s="31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</row>
    <row r="390" spans="4:40">
      <c r="D390" s="31"/>
      <c r="E390" s="12"/>
      <c r="F390" s="12"/>
      <c r="G390" s="13"/>
      <c r="H390" s="31"/>
      <c r="I390" s="14"/>
      <c r="J390" s="14"/>
      <c r="K390" s="13"/>
      <c r="L390" s="31"/>
      <c r="M390" s="14"/>
      <c r="N390" s="14"/>
      <c r="O390" s="12"/>
      <c r="P390" s="31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</row>
    <row r="391" spans="4:40">
      <c r="D391" s="31"/>
      <c r="E391" s="12"/>
      <c r="F391" s="12"/>
      <c r="G391" s="13"/>
      <c r="H391" s="31"/>
      <c r="I391" s="14"/>
      <c r="J391" s="14"/>
      <c r="K391" s="13"/>
      <c r="L391" s="31"/>
      <c r="M391" s="14"/>
      <c r="N391" s="14"/>
      <c r="O391" s="12"/>
      <c r="P391" s="31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</row>
    <row r="392" spans="4:40">
      <c r="D392" s="31"/>
      <c r="E392" s="12"/>
      <c r="F392" s="12"/>
      <c r="G392" s="13"/>
      <c r="H392" s="31"/>
      <c r="I392" s="14"/>
      <c r="J392" s="14"/>
      <c r="K392" s="13"/>
      <c r="L392" s="31"/>
      <c r="M392" s="14"/>
      <c r="N392" s="14"/>
      <c r="O392" s="12"/>
      <c r="P392" s="31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</row>
    <row r="393" spans="4:40">
      <c r="D393" s="31"/>
      <c r="E393" s="12"/>
      <c r="F393" s="12"/>
      <c r="G393" s="13"/>
      <c r="H393" s="31"/>
      <c r="I393" s="14"/>
      <c r="J393" s="14"/>
      <c r="K393" s="13"/>
      <c r="L393" s="31"/>
      <c r="M393" s="14"/>
      <c r="N393" s="14"/>
      <c r="O393" s="12"/>
      <c r="P393" s="31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</row>
    <row r="394" spans="4:40">
      <c r="D394" s="31"/>
      <c r="E394" s="12"/>
      <c r="F394" s="12"/>
      <c r="G394" s="13"/>
      <c r="H394" s="31"/>
      <c r="I394" s="14"/>
      <c r="J394" s="14"/>
      <c r="K394" s="13"/>
      <c r="L394" s="31"/>
      <c r="M394" s="14"/>
      <c r="N394" s="14"/>
      <c r="O394" s="12"/>
      <c r="P394" s="31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</row>
    <row r="395" spans="4:40">
      <c r="D395" s="31"/>
      <c r="E395" s="12"/>
      <c r="F395" s="12"/>
      <c r="G395" s="13"/>
      <c r="H395" s="31"/>
      <c r="I395" s="14"/>
      <c r="J395" s="14"/>
      <c r="K395" s="13"/>
      <c r="L395" s="31"/>
      <c r="M395" s="14"/>
      <c r="N395" s="14"/>
      <c r="O395" s="12"/>
      <c r="P395" s="31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</row>
    <row r="396" spans="4:40">
      <c r="D396" s="31"/>
      <c r="E396" s="12"/>
      <c r="F396" s="12"/>
      <c r="G396" s="13"/>
      <c r="H396" s="31"/>
      <c r="I396" s="14"/>
      <c r="J396" s="14"/>
      <c r="K396" s="13"/>
      <c r="L396" s="31"/>
      <c r="M396" s="14"/>
      <c r="N396" s="14"/>
      <c r="O396" s="12"/>
      <c r="P396" s="31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</row>
    <row r="397" spans="4:40">
      <c r="D397" s="31"/>
      <c r="E397" s="12"/>
      <c r="F397" s="12"/>
      <c r="G397" s="13"/>
      <c r="H397" s="31"/>
      <c r="I397" s="14"/>
      <c r="J397" s="14"/>
      <c r="K397" s="13"/>
      <c r="L397" s="31"/>
      <c r="M397" s="14"/>
      <c r="N397" s="14"/>
      <c r="O397" s="12"/>
      <c r="P397" s="31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</row>
    <row r="398" spans="4:40">
      <c r="D398" s="31"/>
      <c r="E398" s="12"/>
      <c r="F398" s="12"/>
      <c r="G398" s="13"/>
      <c r="H398" s="31"/>
      <c r="I398" s="14"/>
      <c r="J398" s="14"/>
      <c r="K398" s="13"/>
      <c r="L398" s="31"/>
      <c r="M398" s="14"/>
      <c r="N398" s="14"/>
      <c r="O398" s="12"/>
      <c r="P398" s="31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</row>
    <row r="399" spans="4:40">
      <c r="D399" s="31"/>
      <c r="E399" s="12"/>
      <c r="F399" s="12"/>
      <c r="G399" s="13"/>
      <c r="H399" s="31"/>
      <c r="I399" s="14"/>
      <c r="J399" s="14"/>
      <c r="K399" s="13"/>
      <c r="L399" s="31"/>
      <c r="M399" s="14"/>
      <c r="N399" s="14"/>
      <c r="O399" s="12"/>
      <c r="P399" s="31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</row>
    <row r="400" spans="4:40">
      <c r="D400" s="31"/>
      <c r="E400" s="12"/>
      <c r="F400" s="12"/>
      <c r="G400" s="13"/>
      <c r="H400" s="31"/>
      <c r="I400" s="14"/>
      <c r="J400" s="14"/>
      <c r="K400" s="13"/>
      <c r="L400" s="31"/>
      <c r="M400" s="14"/>
      <c r="N400" s="14"/>
      <c r="O400" s="12"/>
      <c r="P400" s="31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</row>
    <row r="401" spans="4:40">
      <c r="D401" s="31"/>
      <c r="E401" s="12"/>
      <c r="F401" s="12"/>
      <c r="G401" s="13"/>
      <c r="H401" s="31"/>
      <c r="I401" s="14"/>
      <c r="J401" s="14"/>
      <c r="K401" s="13"/>
      <c r="L401" s="31"/>
      <c r="M401" s="14"/>
      <c r="N401" s="14"/>
      <c r="O401" s="12"/>
      <c r="P401" s="31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</row>
    <row r="402" spans="4:40">
      <c r="D402" s="31"/>
      <c r="E402" s="12"/>
      <c r="F402" s="12"/>
      <c r="G402" s="13"/>
      <c r="H402" s="31"/>
      <c r="I402" s="14"/>
      <c r="J402" s="14"/>
      <c r="K402" s="13"/>
      <c r="L402" s="31"/>
      <c r="M402" s="14"/>
      <c r="N402" s="14"/>
      <c r="O402" s="12"/>
      <c r="P402" s="31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</row>
    <row r="403" spans="4:40">
      <c r="D403" s="31"/>
      <c r="E403" s="12"/>
      <c r="F403" s="12"/>
      <c r="G403" s="13"/>
      <c r="H403" s="31"/>
      <c r="I403" s="14"/>
      <c r="J403" s="14"/>
      <c r="K403" s="13"/>
      <c r="L403" s="31"/>
      <c r="M403" s="14"/>
      <c r="N403" s="14"/>
      <c r="O403" s="12"/>
      <c r="P403" s="31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</row>
    <row r="404" spans="4:40">
      <c r="D404" s="31"/>
      <c r="E404" s="12"/>
      <c r="F404" s="12"/>
      <c r="G404" s="13"/>
      <c r="H404" s="31"/>
      <c r="I404" s="14"/>
      <c r="J404" s="14"/>
      <c r="K404" s="13"/>
      <c r="L404" s="31"/>
      <c r="M404" s="14"/>
      <c r="N404" s="14"/>
      <c r="O404" s="12"/>
      <c r="P404" s="31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</row>
    <row r="405" spans="4:40">
      <c r="D405" s="31"/>
      <c r="E405" s="12"/>
      <c r="F405" s="12"/>
      <c r="G405" s="13"/>
      <c r="H405" s="31"/>
      <c r="I405" s="14"/>
      <c r="J405" s="14"/>
      <c r="K405" s="13"/>
      <c r="L405" s="31"/>
      <c r="M405" s="14"/>
      <c r="N405" s="14"/>
      <c r="O405" s="12"/>
      <c r="P405" s="31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</row>
    <row r="406" spans="4:40">
      <c r="D406" s="31"/>
      <c r="E406" s="12"/>
      <c r="F406" s="12"/>
      <c r="G406" s="13"/>
      <c r="H406" s="31"/>
      <c r="I406" s="14"/>
      <c r="J406" s="14"/>
      <c r="K406" s="13"/>
      <c r="L406" s="31"/>
      <c r="M406" s="14"/>
      <c r="N406" s="14"/>
      <c r="O406" s="12"/>
      <c r="P406" s="31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</row>
    <row r="407" spans="4:40">
      <c r="D407" s="31"/>
      <c r="E407" s="12"/>
      <c r="F407" s="12"/>
      <c r="G407" s="13"/>
      <c r="H407" s="31"/>
      <c r="I407" s="14"/>
      <c r="J407" s="14"/>
      <c r="K407" s="13"/>
      <c r="L407" s="31"/>
      <c r="M407" s="14"/>
      <c r="N407" s="14"/>
      <c r="O407" s="12"/>
      <c r="P407" s="31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</row>
    <row r="408" spans="4:40">
      <c r="D408" s="31"/>
      <c r="E408" s="12"/>
      <c r="F408" s="12"/>
      <c r="G408" s="13"/>
      <c r="H408" s="31"/>
      <c r="I408" s="14"/>
      <c r="J408" s="14"/>
      <c r="K408" s="13"/>
      <c r="L408" s="31"/>
      <c r="M408" s="14"/>
      <c r="N408" s="14"/>
      <c r="O408" s="12"/>
      <c r="P408" s="31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</row>
    <row r="409" spans="4:40">
      <c r="D409" s="31"/>
      <c r="E409" s="12"/>
      <c r="F409" s="12"/>
      <c r="G409" s="13"/>
      <c r="H409" s="31"/>
      <c r="I409" s="14"/>
      <c r="J409" s="14"/>
      <c r="K409" s="13"/>
      <c r="L409" s="31"/>
      <c r="M409" s="14"/>
      <c r="N409" s="14"/>
      <c r="O409" s="12"/>
      <c r="P409" s="31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</row>
    <row r="410" spans="4:40">
      <c r="D410" s="31"/>
      <c r="E410" s="12"/>
      <c r="F410" s="12"/>
      <c r="G410" s="13"/>
      <c r="H410" s="31"/>
      <c r="I410" s="14"/>
      <c r="J410" s="14"/>
      <c r="K410" s="13"/>
      <c r="L410" s="31"/>
      <c r="M410" s="14"/>
      <c r="N410" s="14"/>
      <c r="O410" s="12"/>
      <c r="P410" s="31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</row>
    <row r="411" spans="4:40">
      <c r="D411" s="31"/>
      <c r="E411" s="12"/>
      <c r="F411" s="12"/>
      <c r="G411" s="13"/>
      <c r="H411" s="31"/>
      <c r="I411" s="14"/>
      <c r="J411" s="14"/>
      <c r="K411" s="13"/>
      <c r="L411" s="31"/>
      <c r="M411" s="14"/>
      <c r="N411" s="14"/>
      <c r="O411" s="12"/>
      <c r="P411" s="31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</row>
    <row r="412" spans="4:40">
      <c r="D412" s="31"/>
      <c r="E412" s="12"/>
      <c r="F412" s="12"/>
      <c r="G412" s="13"/>
      <c r="H412" s="31"/>
      <c r="I412" s="14"/>
      <c r="J412" s="14"/>
      <c r="K412" s="13"/>
      <c r="L412" s="31"/>
      <c r="M412" s="14"/>
      <c r="N412" s="14"/>
      <c r="O412" s="12"/>
      <c r="P412" s="31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</row>
    <row r="413" spans="4:40">
      <c r="D413" s="31"/>
      <c r="E413" s="12"/>
      <c r="F413" s="12"/>
      <c r="G413" s="13"/>
      <c r="H413" s="31"/>
      <c r="I413" s="14"/>
      <c r="J413" s="14"/>
      <c r="K413" s="13"/>
      <c r="L413" s="31"/>
      <c r="M413" s="14"/>
      <c r="N413" s="14"/>
      <c r="O413" s="12"/>
      <c r="P413" s="31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</row>
    <row r="414" spans="4:40">
      <c r="D414" s="31"/>
      <c r="E414" s="12"/>
      <c r="F414" s="12"/>
      <c r="G414" s="13"/>
      <c r="H414" s="31"/>
      <c r="I414" s="14"/>
      <c r="J414" s="14"/>
      <c r="K414" s="13"/>
      <c r="L414" s="31"/>
      <c r="M414" s="14"/>
      <c r="N414" s="14"/>
      <c r="O414" s="12"/>
      <c r="P414" s="31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</row>
    <row r="415" spans="4:40">
      <c r="D415" s="31"/>
      <c r="E415" s="12"/>
      <c r="F415" s="12"/>
      <c r="G415" s="13"/>
      <c r="H415" s="31"/>
      <c r="I415" s="14"/>
      <c r="J415" s="14"/>
      <c r="K415" s="13"/>
      <c r="L415" s="31"/>
      <c r="M415" s="14"/>
      <c r="N415" s="14"/>
      <c r="O415" s="12"/>
      <c r="P415" s="31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</row>
    <row r="416" spans="4:40">
      <c r="D416" s="31"/>
      <c r="E416" s="12"/>
      <c r="F416" s="12"/>
      <c r="G416" s="13"/>
      <c r="H416" s="31"/>
      <c r="I416" s="14"/>
      <c r="J416" s="14"/>
      <c r="K416" s="13"/>
      <c r="L416" s="31"/>
      <c r="M416" s="14"/>
      <c r="N416" s="14"/>
      <c r="O416" s="12"/>
      <c r="P416" s="31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</row>
    <row r="417" spans="4:40">
      <c r="D417" s="31"/>
      <c r="E417" s="12"/>
      <c r="F417" s="12"/>
      <c r="G417" s="13"/>
      <c r="H417" s="31"/>
      <c r="I417" s="14"/>
      <c r="J417" s="14"/>
      <c r="K417" s="13"/>
      <c r="L417" s="31"/>
      <c r="M417" s="14"/>
      <c r="N417" s="14"/>
      <c r="O417" s="12"/>
      <c r="P417" s="31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</row>
    <row r="418" spans="4:40">
      <c r="D418" s="31"/>
      <c r="E418" s="12"/>
      <c r="F418" s="12"/>
      <c r="G418" s="13"/>
      <c r="H418" s="31"/>
      <c r="I418" s="14"/>
      <c r="J418" s="14"/>
      <c r="K418" s="13"/>
      <c r="L418" s="31"/>
      <c r="M418" s="14"/>
      <c r="N418" s="14"/>
      <c r="O418" s="12"/>
      <c r="P418" s="31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</row>
    <row r="419" spans="4:40">
      <c r="D419" s="31"/>
      <c r="E419" s="12"/>
      <c r="F419" s="12"/>
      <c r="G419" s="13"/>
      <c r="H419" s="31"/>
      <c r="I419" s="14"/>
      <c r="J419" s="14"/>
      <c r="K419" s="13"/>
      <c r="L419" s="31"/>
      <c r="M419" s="14"/>
      <c r="N419" s="14"/>
      <c r="O419" s="12"/>
      <c r="P419" s="31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</row>
    <row r="420" spans="4:40">
      <c r="D420" s="31"/>
      <c r="E420" s="12"/>
      <c r="F420" s="12"/>
      <c r="G420" s="13"/>
      <c r="H420" s="31"/>
      <c r="I420" s="14"/>
      <c r="J420" s="14"/>
      <c r="K420" s="13"/>
      <c r="L420" s="31"/>
      <c r="M420" s="14"/>
      <c r="N420" s="14"/>
      <c r="O420" s="12"/>
      <c r="P420" s="31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</row>
    <row r="421" spans="4:40">
      <c r="D421" s="31"/>
      <c r="E421" s="12"/>
      <c r="F421" s="12"/>
      <c r="G421" s="13"/>
      <c r="H421" s="31"/>
      <c r="I421" s="14"/>
      <c r="J421" s="14"/>
      <c r="K421" s="13"/>
      <c r="L421" s="31"/>
      <c r="M421" s="14"/>
      <c r="N421" s="14"/>
      <c r="O421" s="12"/>
      <c r="P421" s="31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</row>
    <row r="422" spans="4:40">
      <c r="D422" s="31"/>
      <c r="E422" s="12"/>
      <c r="F422" s="12"/>
      <c r="G422" s="13"/>
      <c r="H422" s="31"/>
      <c r="I422" s="14"/>
      <c r="J422" s="14"/>
      <c r="K422" s="13"/>
      <c r="L422" s="31"/>
      <c r="M422" s="14"/>
      <c r="N422" s="14"/>
      <c r="O422" s="12"/>
      <c r="P422" s="31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</row>
    <row r="423" spans="4:40">
      <c r="D423" s="31"/>
      <c r="E423" s="12"/>
      <c r="F423" s="12"/>
      <c r="G423" s="13"/>
      <c r="H423" s="31"/>
      <c r="I423" s="14"/>
      <c r="J423" s="14"/>
      <c r="K423" s="13"/>
      <c r="L423" s="31"/>
      <c r="M423" s="14"/>
      <c r="N423" s="14"/>
      <c r="O423" s="12"/>
      <c r="P423" s="31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</row>
    <row r="424" spans="4:40">
      <c r="D424" s="31"/>
      <c r="E424" s="12"/>
      <c r="F424" s="12"/>
      <c r="G424" s="13"/>
      <c r="H424" s="31"/>
      <c r="I424" s="14"/>
      <c r="J424" s="14"/>
      <c r="K424" s="13"/>
      <c r="L424" s="31"/>
      <c r="M424" s="14"/>
      <c r="N424" s="14"/>
      <c r="O424" s="12"/>
      <c r="P424" s="31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</row>
    <row r="425" spans="4:40">
      <c r="D425" s="31"/>
      <c r="E425" s="12"/>
      <c r="F425" s="12"/>
      <c r="G425" s="13"/>
      <c r="H425" s="31"/>
      <c r="I425" s="14"/>
      <c r="J425" s="14"/>
      <c r="K425" s="13"/>
      <c r="L425" s="31"/>
      <c r="M425" s="14"/>
      <c r="N425" s="14"/>
      <c r="O425" s="12"/>
      <c r="P425" s="31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</row>
    <row r="426" spans="4:40">
      <c r="D426" s="31"/>
      <c r="E426" s="12"/>
      <c r="F426" s="12"/>
      <c r="G426" s="13"/>
      <c r="H426" s="31"/>
      <c r="I426" s="14"/>
      <c r="J426" s="14"/>
      <c r="K426" s="13"/>
      <c r="L426" s="31"/>
      <c r="M426" s="14"/>
      <c r="N426" s="14"/>
      <c r="O426" s="12"/>
      <c r="P426" s="31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</row>
    <row r="427" spans="4:40">
      <c r="D427" s="31"/>
      <c r="E427" s="12"/>
      <c r="F427" s="12"/>
      <c r="G427" s="13"/>
      <c r="H427" s="31"/>
      <c r="I427" s="14"/>
      <c r="J427" s="14"/>
      <c r="K427" s="13"/>
      <c r="L427" s="31"/>
      <c r="M427" s="14"/>
      <c r="N427" s="14"/>
      <c r="O427" s="12"/>
      <c r="P427" s="31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</row>
    <row r="428" spans="4:40">
      <c r="D428" s="31"/>
      <c r="E428" s="12"/>
      <c r="F428" s="12"/>
      <c r="G428" s="13"/>
      <c r="H428" s="31"/>
      <c r="I428" s="14"/>
      <c r="J428" s="14"/>
      <c r="K428" s="13"/>
      <c r="L428" s="31"/>
      <c r="M428" s="14"/>
      <c r="N428" s="14"/>
      <c r="O428" s="12"/>
      <c r="P428" s="31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</row>
    <row r="429" spans="4:40">
      <c r="D429" s="31"/>
      <c r="E429" s="12"/>
      <c r="F429" s="12"/>
      <c r="G429" s="13"/>
      <c r="H429" s="31"/>
      <c r="I429" s="14"/>
      <c r="J429" s="14"/>
      <c r="K429" s="13"/>
      <c r="L429" s="31"/>
      <c r="M429" s="14"/>
      <c r="N429" s="14"/>
      <c r="O429" s="12"/>
      <c r="P429" s="31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</row>
    <row r="430" spans="4:40">
      <c r="D430" s="31"/>
      <c r="E430" s="12"/>
      <c r="F430" s="12"/>
      <c r="G430" s="13"/>
      <c r="H430" s="31"/>
      <c r="I430" s="14"/>
      <c r="J430" s="14"/>
      <c r="K430" s="13"/>
      <c r="L430" s="31"/>
      <c r="M430" s="14"/>
      <c r="N430" s="14"/>
      <c r="O430" s="12"/>
      <c r="P430" s="31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</row>
    <row r="431" spans="4:40">
      <c r="D431" s="31"/>
      <c r="E431" s="12"/>
      <c r="F431" s="12"/>
      <c r="G431" s="13"/>
      <c r="H431" s="31"/>
      <c r="I431" s="14"/>
      <c r="J431" s="14"/>
      <c r="K431" s="13"/>
      <c r="L431" s="31"/>
      <c r="M431" s="14"/>
      <c r="N431" s="14"/>
      <c r="O431" s="12"/>
      <c r="P431" s="31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</row>
    <row r="432" spans="4:40">
      <c r="D432" s="31"/>
      <c r="E432" s="12"/>
      <c r="F432" s="12"/>
      <c r="G432" s="13"/>
      <c r="H432" s="31"/>
      <c r="I432" s="14"/>
      <c r="J432" s="14"/>
      <c r="K432" s="13"/>
      <c r="L432" s="31"/>
      <c r="M432" s="14"/>
      <c r="N432" s="14"/>
      <c r="O432" s="12"/>
      <c r="P432" s="31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</row>
    <row r="433" spans="4:40">
      <c r="D433" s="31"/>
      <c r="E433" s="12"/>
      <c r="F433" s="12"/>
      <c r="G433" s="13"/>
      <c r="H433" s="31"/>
      <c r="I433" s="14"/>
      <c r="J433" s="14"/>
      <c r="K433" s="13"/>
      <c r="L433" s="31"/>
      <c r="M433" s="14"/>
      <c r="N433" s="14"/>
      <c r="O433" s="12"/>
      <c r="P433" s="31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</row>
    <row r="434" spans="4:40">
      <c r="D434" s="31"/>
      <c r="E434" s="12"/>
      <c r="F434" s="12"/>
      <c r="G434" s="13"/>
      <c r="H434" s="31"/>
      <c r="I434" s="14"/>
      <c r="J434" s="14"/>
      <c r="K434" s="13"/>
      <c r="L434" s="31"/>
      <c r="M434" s="14"/>
      <c r="N434" s="14"/>
      <c r="O434" s="12"/>
      <c r="P434" s="31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</row>
    <row r="435" spans="4:40">
      <c r="D435" s="31"/>
      <c r="E435" s="12"/>
      <c r="F435" s="12"/>
      <c r="G435" s="13"/>
      <c r="H435" s="31"/>
      <c r="I435" s="14"/>
      <c r="J435" s="14"/>
      <c r="K435" s="13"/>
      <c r="L435" s="31"/>
      <c r="M435" s="14"/>
      <c r="N435" s="14"/>
      <c r="O435" s="12"/>
      <c r="P435" s="31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</row>
    <row r="436" spans="4:40">
      <c r="D436" s="31"/>
      <c r="E436" s="12"/>
      <c r="F436" s="12"/>
      <c r="G436" s="13"/>
      <c r="H436" s="31"/>
      <c r="I436" s="14"/>
      <c r="J436" s="14"/>
      <c r="K436" s="13"/>
      <c r="L436" s="31"/>
      <c r="M436" s="14"/>
      <c r="N436" s="14"/>
      <c r="O436" s="12"/>
      <c r="P436" s="31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</row>
    <row r="437" spans="4:40">
      <c r="D437" s="31"/>
      <c r="E437" s="12"/>
      <c r="F437" s="12"/>
      <c r="G437" s="13"/>
      <c r="H437" s="31"/>
      <c r="I437" s="14"/>
      <c r="J437" s="14"/>
      <c r="K437" s="13"/>
      <c r="L437" s="31"/>
      <c r="M437" s="14"/>
      <c r="N437" s="14"/>
      <c r="O437" s="12"/>
      <c r="P437" s="31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</row>
    <row r="438" spans="4:40">
      <c r="D438" s="31"/>
      <c r="E438" s="12"/>
      <c r="F438" s="12"/>
      <c r="G438" s="13"/>
      <c r="H438" s="31"/>
      <c r="I438" s="14"/>
      <c r="J438" s="14"/>
      <c r="K438" s="13"/>
      <c r="L438" s="31"/>
      <c r="M438" s="14"/>
      <c r="N438" s="14"/>
      <c r="O438" s="12"/>
      <c r="P438" s="31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</row>
    <row r="439" spans="4:40">
      <c r="D439" s="31"/>
      <c r="E439" s="12"/>
      <c r="F439" s="12"/>
      <c r="G439" s="13"/>
      <c r="H439" s="31"/>
      <c r="I439" s="14"/>
      <c r="J439" s="14"/>
      <c r="K439" s="13"/>
      <c r="L439" s="31"/>
      <c r="M439" s="14"/>
      <c r="N439" s="14"/>
      <c r="O439" s="12"/>
      <c r="P439" s="31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</row>
    <row r="440" spans="4:40">
      <c r="D440" s="31"/>
      <c r="E440" s="12"/>
      <c r="F440" s="12"/>
      <c r="G440" s="13"/>
      <c r="H440" s="31"/>
      <c r="I440" s="14"/>
      <c r="J440" s="14"/>
      <c r="K440" s="13"/>
      <c r="L440" s="31"/>
      <c r="M440" s="14"/>
      <c r="N440" s="14"/>
      <c r="O440" s="12"/>
      <c r="P440" s="31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</row>
    <row r="441" spans="4:40">
      <c r="D441" s="31"/>
      <c r="E441" s="12"/>
      <c r="F441" s="12"/>
      <c r="G441" s="13"/>
      <c r="H441" s="31"/>
      <c r="I441" s="14"/>
      <c r="J441" s="14"/>
      <c r="K441" s="13"/>
      <c r="L441" s="31"/>
      <c r="M441" s="14"/>
      <c r="N441" s="14"/>
      <c r="O441" s="12"/>
      <c r="P441" s="31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</row>
    <row r="442" spans="4:40">
      <c r="D442" s="31"/>
      <c r="E442" s="12"/>
      <c r="F442" s="12"/>
      <c r="G442" s="13"/>
      <c r="H442" s="31"/>
      <c r="I442" s="14"/>
      <c r="J442" s="14"/>
      <c r="K442" s="13"/>
      <c r="L442" s="31"/>
      <c r="M442" s="14"/>
      <c r="N442" s="14"/>
      <c r="O442" s="12"/>
      <c r="P442" s="31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</row>
    <row r="443" spans="4:40">
      <c r="D443" s="31"/>
      <c r="E443" s="12"/>
      <c r="F443" s="12"/>
      <c r="G443" s="13"/>
      <c r="H443" s="31"/>
      <c r="I443" s="14"/>
      <c r="J443" s="14"/>
      <c r="K443" s="13"/>
      <c r="L443" s="31"/>
      <c r="M443" s="14"/>
      <c r="N443" s="14"/>
      <c r="O443" s="12"/>
      <c r="P443" s="31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</row>
    <row r="444" spans="4:40">
      <c r="D444" s="31"/>
      <c r="E444" s="12"/>
      <c r="F444" s="12"/>
      <c r="G444" s="13"/>
      <c r="H444" s="31"/>
      <c r="I444" s="14"/>
      <c r="J444" s="14"/>
      <c r="K444" s="13"/>
      <c r="L444" s="31"/>
      <c r="M444" s="14"/>
      <c r="N444" s="14"/>
      <c r="O444" s="12"/>
      <c r="P444" s="31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</row>
    <row r="445" spans="4:40">
      <c r="D445" s="31"/>
      <c r="E445" s="12"/>
      <c r="F445" s="12"/>
      <c r="G445" s="13"/>
      <c r="H445" s="31"/>
      <c r="I445" s="14"/>
      <c r="J445" s="14"/>
      <c r="K445" s="13"/>
      <c r="L445" s="31"/>
      <c r="M445" s="14"/>
      <c r="N445" s="14"/>
      <c r="O445" s="12"/>
      <c r="P445" s="31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</row>
    <row r="446" spans="4:40">
      <c r="D446" s="31"/>
      <c r="E446" s="12"/>
      <c r="F446" s="12"/>
      <c r="G446" s="13"/>
      <c r="H446" s="31"/>
      <c r="I446" s="14"/>
      <c r="J446" s="14"/>
      <c r="K446" s="13"/>
      <c r="L446" s="31"/>
      <c r="M446" s="14"/>
      <c r="N446" s="14"/>
      <c r="O446" s="12"/>
      <c r="P446" s="31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</row>
    <row r="447" spans="4:40">
      <c r="D447" s="31"/>
      <c r="E447" s="12"/>
      <c r="F447" s="12"/>
      <c r="G447" s="13"/>
      <c r="H447" s="31"/>
      <c r="I447" s="14"/>
      <c r="J447" s="14"/>
      <c r="K447" s="13"/>
      <c r="L447" s="31"/>
      <c r="M447" s="14"/>
      <c r="N447" s="14"/>
      <c r="O447" s="12"/>
      <c r="P447" s="31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</row>
    <row r="448" spans="4:40">
      <c r="D448" s="31"/>
      <c r="E448" s="12"/>
      <c r="F448" s="12"/>
      <c r="G448" s="13"/>
      <c r="H448" s="31"/>
      <c r="I448" s="14"/>
      <c r="J448" s="14"/>
      <c r="K448" s="13"/>
      <c r="L448" s="31"/>
      <c r="M448" s="14"/>
      <c r="N448" s="14"/>
      <c r="O448" s="12"/>
      <c r="P448" s="31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</row>
    <row r="449" spans="4:40">
      <c r="D449" s="31"/>
      <c r="E449" s="12"/>
      <c r="F449" s="12"/>
      <c r="G449" s="13"/>
      <c r="H449" s="31"/>
      <c r="I449" s="14"/>
      <c r="J449" s="14"/>
      <c r="K449" s="13"/>
      <c r="L449" s="31"/>
      <c r="M449" s="14"/>
      <c r="N449" s="14"/>
      <c r="O449" s="12"/>
      <c r="P449" s="31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</row>
    <row r="450" spans="4:40">
      <c r="D450" s="31"/>
      <c r="E450" s="12"/>
      <c r="F450" s="12"/>
      <c r="G450" s="13"/>
      <c r="H450" s="31"/>
      <c r="I450" s="14"/>
      <c r="J450" s="14"/>
      <c r="K450" s="13"/>
      <c r="L450" s="31"/>
      <c r="M450" s="14"/>
      <c r="N450" s="14"/>
      <c r="O450" s="12"/>
      <c r="P450" s="31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</row>
    <row r="451" spans="4:40">
      <c r="D451" s="31"/>
      <c r="E451" s="12"/>
      <c r="F451" s="12"/>
      <c r="G451" s="13"/>
      <c r="H451" s="31"/>
      <c r="I451" s="14"/>
      <c r="J451" s="14"/>
      <c r="K451" s="13"/>
      <c r="L451" s="31"/>
      <c r="M451" s="14"/>
      <c r="N451" s="14"/>
      <c r="O451" s="12"/>
      <c r="P451" s="31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</row>
    <row r="452" spans="4:40">
      <c r="D452" s="31"/>
      <c r="E452" s="12"/>
      <c r="F452" s="12"/>
      <c r="G452" s="13"/>
      <c r="H452" s="31"/>
      <c r="I452" s="14"/>
      <c r="J452" s="14"/>
      <c r="K452" s="13"/>
      <c r="L452" s="31"/>
      <c r="M452" s="14"/>
      <c r="N452" s="14"/>
      <c r="O452" s="12"/>
      <c r="P452" s="31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</row>
    <row r="453" spans="4:40">
      <c r="D453" s="31"/>
      <c r="E453" s="12"/>
      <c r="F453" s="12"/>
      <c r="G453" s="13"/>
      <c r="H453" s="31"/>
      <c r="I453" s="14"/>
      <c r="J453" s="14"/>
      <c r="K453" s="13"/>
      <c r="L453" s="31"/>
      <c r="M453" s="14"/>
      <c r="N453" s="14"/>
      <c r="O453" s="12"/>
      <c r="P453" s="31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</row>
    <row r="454" spans="4:40">
      <c r="D454" s="31"/>
      <c r="E454" s="12"/>
      <c r="F454" s="12"/>
      <c r="G454" s="13"/>
      <c r="H454" s="31"/>
      <c r="I454" s="14"/>
      <c r="J454" s="14"/>
      <c r="K454" s="13"/>
      <c r="L454" s="31"/>
      <c r="M454" s="14"/>
      <c r="N454" s="14"/>
      <c r="O454" s="12"/>
      <c r="P454" s="31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</row>
    <row r="455" spans="4:40">
      <c r="D455" s="31"/>
      <c r="E455" s="12"/>
      <c r="F455" s="12"/>
      <c r="G455" s="13"/>
      <c r="H455" s="31"/>
      <c r="I455" s="14"/>
      <c r="J455" s="14"/>
      <c r="K455" s="13"/>
      <c r="L455" s="31"/>
      <c r="M455" s="14"/>
      <c r="N455" s="14"/>
      <c r="O455" s="12"/>
      <c r="P455" s="31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</row>
    <row r="456" spans="4:40">
      <c r="D456" s="31"/>
      <c r="E456" s="12"/>
      <c r="F456" s="12"/>
      <c r="G456" s="13"/>
      <c r="H456" s="31"/>
      <c r="I456" s="14"/>
      <c r="J456" s="14"/>
      <c r="K456" s="13"/>
      <c r="L456" s="31"/>
      <c r="M456" s="14"/>
      <c r="N456" s="14"/>
      <c r="O456" s="12"/>
      <c r="P456" s="31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</row>
    <row r="457" spans="4:40">
      <c r="D457" s="31"/>
      <c r="E457" s="12"/>
      <c r="F457" s="12"/>
      <c r="G457" s="13"/>
      <c r="H457" s="31"/>
      <c r="I457" s="14"/>
      <c r="J457" s="14"/>
      <c r="K457" s="13"/>
      <c r="L457" s="31"/>
      <c r="M457" s="14"/>
      <c r="N457" s="14"/>
      <c r="O457" s="12"/>
      <c r="P457" s="31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</row>
    <row r="458" spans="4:40">
      <c r="D458" s="31"/>
      <c r="E458" s="12"/>
      <c r="F458" s="12"/>
      <c r="G458" s="13"/>
      <c r="H458" s="31"/>
      <c r="I458" s="14"/>
      <c r="J458" s="14"/>
      <c r="K458" s="13"/>
      <c r="L458" s="31"/>
      <c r="M458" s="14"/>
      <c r="N458" s="14"/>
      <c r="O458" s="12"/>
      <c r="P458" s="31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</row>
    <row r="459" spans="4:40">
      <c r="D459" s="31"/>
      <c r="E459" s="12"/>
      <c r="F459" s="12"/>
      <c r="G459" s="13"/>
      <c r="H459" s="31"/>
      <c r="I459" s="14"/>
      <c r="J459" s="14"/>
      <c r="K459" s="13"/>
      <c r="L459" s="31"/>
      <c r="M459" s="14"/>
      <c r="N459" s="14"/>
      <c r="O459" s="12"/>
      <c r="P459" s="31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</row>
    <row r="460" spans="4:40">
      <c r="D460" s="31"/>
      <c r="E460" s="12"/>
      <c r="F460" s="12"/>
      <c r="G460" s="13"/>
      <c r="H460" s="31"/>
      <c r="I460" s="14"/>
      <c r="J460" s="14"/>
      <c r="K460" s="13"/>
      <c r="L460" s="31"/>
      <c r="M460" s="14"/>
      <c r="N460" s="14"/>
      <c r="O460" s="12"/>
      <c r="P460" s="31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</row>
    <row r="461" spans="4:40">
      <c r="D461" s="31"/>
      <c r="E461" s="12"/>
      <c r="F461" s="12"/>
      <c r="G461" s="13"/>
      <c r="H461" s="31"/>
      <c r="I461" s="14"/>
      <c r="J461" s="14"/>
      <c r="K461" s="13"/>
      <c r="L461" s="31"/>
      <c r="M461" s="14"/>
      <c r="N461" s="14"/>
      <c r="O461" s="12"/>
      <c r="P461" s="31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</row>
    <row r="462" spans="4:40">
      <c r="D462" s="31"/>
      <c r="E462" s="12"/>
      <c r="F462" s="12"/>
      <c r="G462" s="13"/>
      <c r="H462" s="31"/>
      <c r="I462" s="14"/>
      <c r="J462" s="14"/>
      <c r="K462" s="13"/>
      <c r="L462" s="31"/>
      <c r="M462" s="14"/>
      <c r="N462" s="14"/>
      <c r="O462" s="12"/>
      <c r="P462" s="31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</row>
    <row r="463" spans="4:40">
      <c r="D463" s="31"/>
      <c r="E463" s="12"/>
      <c r="F463" s="12"/>
      <c r="G463" s="13"/>
      <c r="H463" s="31"/>
      <c r="I463" s="14"/>
      <c r="J463" s="14"/>
      <c r="K463" s="13"/>
      <c r="L463" s="31"/>
      <c r="M463" s="14"/>
      <c r="N463" s="14"/>
      <c r="O463" s="12"/>
      <c r="P463" s="31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</row>
    <row r="464" spans="4:40">
      <c r="D464" s="31"/>
      <c r="E464" s="12"/>
      <c r="F464" s="12"/>
      <c r="G464" s="13"/>
      <c r="H464" s="31"/>
      <c r="I464" s="14"/>
      <c r="J464" s="14"/>
      <c r="K464" s="13"/>
      <c r="L464" s="31"/>
      <c r="M464" s="14"/>
      <c r="N464" s="14"/>
      <c r="O464" s="12"/>
      <c r="P464" s="31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</row>
    <row r="465" spans="4:40">
      <c r="D465" s="31"/>
      <c r="E465" s="12"/>
      <c r="F465" s="12"/>
      <c r="G465" s="13"/>
      <c r="H465" s="31"/>
      <c r="I465" s="14"/>
      <c r="J465" s="14"/>
      <c r="K465" s="13"/>
      <c r="L465" s="31"/>
      <c r="M465" s="14"/>
      <c r="N465" s="14"/>
      <c r="O465" s="12"/>
      <c r="P465" s="31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</row>
    <row r="466" spans="4:40">
      <c r="D466" s="31"/>
      <c r="E466" s="12"/>
      <c r="F466" s="12"/>
      <c r="G466" s="13"/>
      <c r="H466" s="31"/>
      <c r="I466" s="14"/>
      <c r="J466" s="14"/>
      <c r="K466" s="13"/>
      <c r="L466" s="31"/>
      <c r="M466" s="14"/>
      <c r="N466" s="14"/>
      <c r="O466" s="12"/>
      <c r="P466" s="31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</row>
    <row r="467" spans="4:40">
      <c r="D467" s="31"/>
      <c r="E467" s="12"/>
      <c r="F467" s="12"/>
      <c r="G467" s="13"/>
      <c r="H467" s="31"/>
      <c r="I467" s="14"/>
      <c r="J467" s="14"/>
      <c r="K467" s="13"/>
      <c r="L467" s="31"/>
      <c r="M467" s="14"/>
      <c r="N467" s="14"/>
      <c r="O467" s="12"/>
      <c r="P467" s="31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</row>
    <row r="468" spans="4:40">
      <c r="D468" s="31"/>
      <c r="E468" s="12"/>
      <c r="F468" s="12"/>
      <c r="G468" s="13"/>
      <c r="H468" s="31"/>
      <c r="I468" s="14"/>
      <c r="J468" s="14"/>
      <c r="K468" s="13"/>
      <c r="L468" s="31"/>
      <c r="M468" s="14"/>
      <c r="N468" s="14"/>
      <c r="O468" s="12"/>
      <c r="P468" s="31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</row>
    <row r="469" spans="4:40">
      <c r="D469" s="31"/>
      <c r="E469" s="12"/>
      <c r="F469" s="12"/>
      <c r="G469" s="13"/>
      <c r="H469" s="31"/>
      <c r="I469" s="14"/>
      <c r="J469" s="14"/>
      <c r="K469" s="13"/>
      <c r="L469" s="31"/>
      <c r="M469" s="14"/>
      <c r="N469" s="14"/>
      <c r="O469" s="12"/>
      <c r="P469" s="31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</row>
    <row r="470" spans="4:40">
      <c r="D470" s="31"/>
      <c r="E470" s="12"/>
      <c r="F470" s="12"/>
      <c r="G470" s="13"/>
      <c r="H470" s="31"/>
      <c r="I470" s="14"/>
      <c r="J470" s="14"/>
      <c r="K470" s="13"/>
      <c r="L470" s="31"/>
      <c r="M470" s="14"/>
      <c r="N470" s="14"/>
      <c r="O470" s="12"/>
      <c r="P470" s="31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</row>
    <row r="471" spans="4:40">
      <c r="D471" s="31"/>
      <c r="E471" s="12"/>
      <c r="F471" s="12"/>
      <c r="G471" s="13"/>
      <c r="H471" s="31"/>
      <c r="I471" s="14"/>
      <c r="J471" s="14"/>
      <c r="K471" s="13"/>
      <c r="L471" s="31"/>
      <c r="M471" s="14"/>
      <c r="N471" s="14"/>
      <c r="O471" s="12"/>
      <c r="P471" s="31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</row>
    <row r="472" spans="4:40">
      <c r="D472" s="31"/>
      <c r="E472" s="12"/>
      <c r="F472" s="12"/>
      <c r="G472" s="13"/>
      <c r="H472" s="31"/>
      <c r="I472" s="14"/>
      <c r="J472" s="14"/>
      <c r="K472" s="13"/>
      <c r="L472" s="31"/>
      <c r="M472" s="14"/>
      <c r="N472" s="14"/>
      <c r="O472" s="12"/>
      <c r="P472" s="31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</row>
    <row r="473" spans="4:40">
      <c r="D473" s="31"/>
      <c r="E473" s="12"/>
      <c r="F473" s="12"/>
      <c r="G473" s="13"/>
      <c r="H473" s="31"/>
      <c r="I473" s="14"/>
      <c r="J473" s="14"/>
      <c r="K473" s="13"/>
      <c r="L473" s="31"/>
      <c r="M473" s="14"/>
      <c r="N473" s="14"/>
      <c r="O473" s="12"/>
      <c r="P473" s="31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</row>
    <row r="474" spans="4:40">
      <c r="D474" s="31"/>
      <c r="E474" s="12"/>
      <c r="F474" s="12"/>
      <c r="G474" s="13"/>
      <c r="H474" s="31"/>
      <c r="I474" s="14"/>
      <c r="J474" s="14"/>
      <c r="K474" s="13"/>
      <c r="L474" s="31"/>
      <c r="M474" s="14"/>
      <c r="N474" s="14"/>
      <c r="O474" s="12"/>
      <c r="P474" s="31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</row>
    <row r="475" spans="4:40">
      <c r="D475" s="31"/>
      <c r="E475" s="12"/>
      <c r="F475" s="12"/>
      <c r="G475" s="13"/>
      <c r="H475" s="31"/>
      <c r="I475" s="14"/>
      <c r="J475" s="14"/>
      <c r="K475" s="13"/>
      <c r="L475" s="31"/>
      <c r="M475" s="14"/>
      <c r="N475" s="14"/>
      <c r="O475" s="12"/>
      <c r="P475" s="31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</row>
    <row r="476" spans="4:40">
      <c r="D476" s="31"/>
      <c r="E476" s="12"/>
      <c r="F476" s="12"/>
      <c r="G476" s="13"/>
      <c r="H476" s="31"/>
      <c r="I476" s="14"/>
      <c r="J476" s="14"/>
      <c r="K476" s="13"/>
      <c r="L476" s="31"/>
      <c r="M476" s="14"/>
      <c r="N476" s="14"/>
      <c r="O476" s="12"/>
      <c r="P476" s="31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</row>
    <row r="477" spans="4:40">
      <c r="D477" s="31"/>
      <c r="E477" s="12"/>
      <c r="F477" s="12"/>
      <c r="G477" s="13"/>
      <c r="H477" s="31"/>
      <c r="I477" s="14"/>
      <c r="J477" s="14"/>
      <c r="K477" s="13"/>
      <c r="L477" s="31"/>
      <c r="M477" s="14"/>
      <c r="N477" s="14"/>
      <c r="O477" s="12"/>
      <c r="P477" s="31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</row>
    <row r="478" spans="4:40">
      <c r="D478" s="31"/>
      <c r="E478" s="12"/>
      <c r="F478" s="12"/>
      <c r="G478" s="13"/>
      <c r="H478" s="31"/>
      <c r="I478" s="14"/>
      <c r="J478" s="14"/>
      <c r="K478" s="13"/>
      <c r="L478" s="31"/>
      <c r="M478" s="14"/>
      <c r="N478" s="14"/>
      <c r="O478" s="12"/>
      <c r="P478" s="31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</row>
    <row r="479" spans="4:40">
      <c r="D479" s="31"/>
      <c r="E479" s="12"/>
      <c r="F479" s="12"/>
      <c r="G479" s="13"/>
      <c r="H479" s="31"/>
      <c r="I479" s="14"/>
      <c r="J479" s="14"/>
      <c r="K479" s="13"/>
      <c r="L479" s="31"/>
      <c r="M479" s="14"/>
      <c r="N479" s="14"/>
      <c r="O479" s="12"/>
      <c r="P479" s="31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</row>
    <row r="480" spans="4:40">
      <c r="D480" s="31"/>
      <c r="E480" s="12"/>
      <c r="F480" s="12"/>
      <c r="G480" s="13"/>
      <c r="H480" s="31"/>
      <c r="I480" s="14"/>
      <c r="J480" s="14"/>
      <c r="K480" s="13"/>
      <c r="L480" s="31"/>
      <c r="M480" s="14"/>
      <c r="N480" s="14"/>
      <c r="O480" s="12"/>
      <c r="P480" s="31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</row>
    <row r="481" spans="4:40">
      <c r="D481" s="31"/>
      <c r="E481" s="12"/>
      <c r="F481" s="12"/>
      <c r="G481" s="13"/>
      <c r="H481" s="31"/>
      <c r="I481" s="14"/>
      <c r="J481" s="14"/>
      <c r="K481" s="13"/>
      <c r="L481" s="31"/>
      <c r="M481" s="14"/>
      <c r="N481" s="14"/>
      <c r="O481" s="12"/>
      <c r="P481" s="31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</row>
    <row r="482" spans="4:40">
      <c r="D482" s="31"/>
      <c r="E482" s="12"/>
      <c r="F482" s="12"/>
      <c r="G482" s="13"/>
      <c r="H482" s="31"/>
      <c r="I482" s="14"/>
      <c r="J482" s="14"/>
      <c r="K482" s="13"/>
      <c r="L482" s="31"/>
      <c r="M482" s="14"/>
      <c r="N482" s="14"/>
      <c r="O482" s="12"/>
      <c r="P482" s="31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</row>
    <row r="483" spans="4:40">
      <c r="D483" s="31"/>
      <c r="E483" s="12"/>
      <c r="F483" s="12"/>
      <c r="G483" s="13"/>
      <c r="H483" s="31"/>
      <c r="I483" s="14"/>
      <c r="J483" s="14"/>
      <c r="K483" s="13"/>
      <c r="L483" s="31"/>
      <c r="M483" s="14"/>
      <c r="N483" s="14"/>
      <c r="O483" s="12"/>
      <c r="P483" s="31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</row>
    <row r="484" spans="4:40">
      <c r="D484" s="31"/>
      <c r="E484" s="12"/>
      <c r="F484" s="12"/>
      <c r="G484" s="13"/>
      <c r="H484" s="31"/>
      <c r="I484" s="14"/>
      <c r="J484" s="14"/>
      <c r="K484" s="13"/>
      <c r="L484" s="31"/>
      <c r="M484" s="14"/>
      <c r="N484" s="14"/>
      <c r="O484" s="12"/>
      <c r="P484" s="31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</row>
    <row r="485" spans="4:40">
      <c r="D485" s="31"/>
      <c r="E485" s="12"/>
      <c r="F485" s="12"/>
      <c r="G485" s="13"/>
      <c r="H485" s="31"/>
      <c r="I485" s="14"/>
      <c r="J485" s="14"/>
      <c r="K485" s="13"/>
      <c r="L485" s="31"/>
      <c r="M485" s="14"/>
      <c r="N485" s="14"/>
      <c r="O485" s="12"/>
      <c r="P485" s="31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</row>
    <row r="486" spans="4:40">
      <c r="D486" s="31"/>
      <c r="E486" s="12"/>
      <c r="F486" s="12"/>
      <c r="G486" s="13"/>
      <c r="H486" s="31"/>
      <c r="I486" s="14"/>
      <c r="J486" s="14"/>
      <c r="K486" s="13"/>
      <c r="L486" s="31"/>
      <c r="M486" s="14"/>
      <c r="N486" s="14"/>
      <c r="O486" s="12"/>
      <c r="P486" s="31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</row>
    <row r="487" spans="4:40">
      <c r="D487" s="31"/>
      <c r="E487" s="12"/>
      <c r="F487" s="12"/>
      <c r="G487" s="13"/>
      <c r="H487" s="31"/>
      <c r="I487" s="14"/>
      <c r="J487" s="14"/>
      <c r="K487" s="13"/>
      <c r="L487" s="31"/>
      <c r="M487" s="14"/>
      <c r="N487" s="14"/>
      <c r="O487" s="12"/>
      <c r="P487" s="31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</row>
    <row r="488" spans="4:40">
      <c r="D488" s="31"/>
      <c r="E488" s="12"/>
      <c r="F488" s="12"/>
      <c r="G488" s="13"/>
      <c r="H488" s="31"/>
      <c r="I488" s="14"/>
      <c r="J488" s="14"/>
      <c r="K488" s="13"/>
      <c r="L488" s="31"/>
      <c r="M488" s="14"/>
      <c r="N488" s="14"/>
      <c r="O488" s="12"/>
      <c r="P488" s="31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</row>
    <row r="489" spans="4:40">
      <c r="D489" s="31"/>
      <c r="E489" s="12"/>
      <c r="F489" s="12"/>
      <c r="G489" s="13"/>
      <c r="H489" s="31"/>
      <c r="I489" s="14"/>
      <c r="J489" s="14"/>
      <c r="K489" s="13"/>
      <c r="L489" s="31"/>
      <c r="M489" s="14"/>
      <c r="N489" s="14"/>
      <c r="O489" s="12"/>
      <c r="P489" s="31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</row>
    <row r="490" spans="4:40">
      <c r="D490" s="31"/>
      <c r="E490" s="12"/>
      <c r="F490" s="12"/>
      <c r="G490" s="13"/>
      <c r="H490" s="31"/>
      <c r="I490" s="14"/>
      <c r="J490" s="14"/>
      <c r="K490" s="13"/>
      <c r="L490" s="31"/>
      <c r="M490" s="14"/>
      <c r="N490" s="14"/>
      <c r="O490" s="12"/>
      <c r="P490" s="31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</row>
    <row r="491" spans="4:40">
      <c r="D491" s="31"/>
      <c r="E491" s="12"/>
      <c r="F491" s="12"/>
      <c r="G491" s="13"/>
      <c r="H491" s="31"/>
      <c r="I491" s="14"/>
      <c r="J491" s="14"/>
      <c r="K491" s="13"/>
      <c r="L491" s="31"/>
      <c r="M491" s="14"/>
      <c r="N491" s="14"/>
      <c r="O491" s="12"/>
      <c r="P491" s="31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</row>
    <row r="492" spans="4:40">
      <c r="D492" s="31"/>
      <c r="E492" s="12"/>
      <c r="F492" s="12"/>
      <c r="G492" s="13"/>
      <c r="H492" s="31"/>
      <c r="I492" s="14"/>
      <c r="J492" s="14"/>
      <c r="K492" s="13"/>
      <c r="L492" s="31"/>
      <c r="M492" s="14"/>
      <c r="N492" s="14"/>
      <c r="O492" s="12"/>
      <c r="P492" s="31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</row>
    <row r="493" spans="4:40">
      <c r="D493" s="31"/>
      <c r="E493" s="12"/>
      <c r="F493" s="12"/>
      <c r="G493" s="13"/>
      <c r="H493" s="31"/>
      <c r="I493" s="14"/>
      <c r="J493" s="14"/>
      <c r="K493" s="13"/>
      <c r="L493" s="31"/>
      <c r="M493" s="14"/>
      <c r="N493" s="14"/>
      <c r="O493" s="12"/>
      <c r="P493" s="31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</row>
    <row r="494" spans="4:40">
      <c r="D494" s="31"/>
      <c r="E494" s="12"/>
      <c r="F494" s="12"/>
      <c r="G494" s="13"/>
      <c r="H494" s="31"/>
      <c r="I494" s="14"/>
      <c r="J494" s="14"/>
      <c r="K494" s="13"/>
      <c r="L494" s="31"/>
      <c r="M494" s="14"/>
      <c r="N494" s="14"/>
      <c r="O494" s="12"/>
      <c r="P494" s="31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</row>
    <row r="495" spans="4:40">
      <c r="D495" s="31"/>
      <c r="E495" s="12"/>
      <c r="F495" s="12"/>
      <c r="G495" s="13"/>
      <c r="H495" s="31"/>
      <c r="I495" s="14"/>
      <c r="J495" s="14"/>
      <c r="K495" s="13"/>
      <c r="L495" s="31"/>
      <c r="M495" s="14"/>
      <c r="N495" s="14"/>
      <c r="O495" s="12"/>
      <c r="P495" s="31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</row>
    <row r="496" spans="4:40">
      <c r="D496" s="31"/>
      <c r="E496" s="12"/>
      <c r="F496" s="12"/>
      <c r="G496" s="13"/>
      <c r="H496" s="31"/>
      <c r="I496" s="14"/>
      <c r="J496" s="14"/>
      <c r="K496" s="13"/>
      <c r="L496" s="31"/>
      <c r="M496" s="14"/>
      <c r="N496" s="14"/>
      <c r="O496" s="12"/>
      <c r="P496" s="31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</row>
    <row r="497" spans="4:40">
      <c r="D497" s="31"/>
      <c r="E497" s="12"/>
      <c r="F497" s="12"/>
      <c r="G497" s="13"/>
      <c r="H497" s="31"/>
      <c r="I497" s="14"/>
      <c r="J497" s="14"/>
      <c r="K497" s="13"/>
      <c r="L497" s="31"/>
      <c r="M497" s="14"/>
      <c r="N497" s="14"/>
      <c r="O497" s="12"/>
      <c r="P497" s="31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</row>
    <row r="498" spans="4:40">
      <c r="D498" s="31"/>
      <c r="E498" s="12"/>
      <c r="F498" s="12"/>
      <c r="G498" s="13"/>
      <c r="H498" s="31"/>
      <c r="I498" s="14"/>
      <c r="J498" s="14"/>
      <c r="K498" s="13"/>
      <c r="L498" s="31"/>
      <c r="M498" s="14"/>
      <c r="N498" s="14"/>
      <c r="O498" s="12"/>
      <c r="P498" s="31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</row>
    <row r="499" spans="4:40">
      <c r="D499" s="31"/>
      <c r="E499" s="12"/>
      <c r="F499" s="12"/>
      <c r="G499" s="13"/>
      <c r="H499" s="31"/>
      <c r="I499" s="14"/>
      <c r="J499" s="14"/>
      <c r="K499" s="13"/>
      <c r="L499" s="31"/>
      <c r="M499" s="14"/>
      <c r="N499" s="14"/>
      <c r="O499" s="12"/>
      <c r="P499" s="31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</row>
    <row r="500" spans="4:40">
      <c r="D500" s="31"/>
      <c r="E500" s="12"/>
      <c r="F500" s="12"/>
      <c r="G500" s="13"/>
      <c r="H500" s="31"/>
      <c r="I500" s="14"/>
      <c r="J500" s="14"/>
      <c r="K500" s="13"/>
      <c r="L500" s="31"/>
      <c r="M500" s="14"/>
      <c r="N500" s="14"/>
      <c r="O500" s="12"/>
      <c r="P500" s="31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</row>
    <row r="501" spans="4:40">
      <c r="D501" s="31"/>
      <c r="E501" s="12"/>
      <c r="F501" s="12"/>
      <c r="G501" s="13"/>
      <c r="H501" s="31"/>
      <c r="I501" s="14"/>
      <c r="J501" s="14"/>
      <c r="K501" s="13"/>
      <c r="L501" s="31"/>
      <c r="M501" s="14"/>
      <c r="N501" s="14"/>
      <c r="O501" s="12"/>
      <c r="P501" s="31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</row>
    <row r="502" spans="4:40">
      <c r="D502" s="31"/>
      <c r="E502" s="12"/>
      <c r="F502" s="12"/>
      <c r="G502" s="13"/>
      <c r="H502" s="31"/>
      <c r="I502" s="14"/>
      <c r="J502" s="14"/>
      <c r="K502" s="13"/>
      <c r="L502" s="31"/>
      <c r="M502" s="14"/>
      <c r="N502" s="14"/>
      <c r="O502" s="12"/>
      <c r="P502" s="31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</row>
    <row r="503" spans="4:40">
      <c r="D503" s="31"/>
      <c r="E503" s="12"/>
      <c r="F503" s="12"/>
      <c r="G503" s="13"/>
      <c r="H503" s="31"/>
      <c r="I503" s="14"/>
      <c r="J503" s="14"/>
      <c r="K503" s="13"/>
      <c r="L503" s="31"/>
      <c r="M503" s="14"/>
      <c r="N503" s="14"/>
      <c r="O503" s="12"/>
      <c r="P503" s="31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</row>
    <row r="504" spans="4:40">
      <c r="D504" s="31"/>
      <c r="E504" s="12"/>
      <c r="F504" s="12"/>
      <c r="G504" s="13"/>
      <c r="H504" s="31"/>
      <c r="I504" s="14"/>
      <c r="J504" s="14"/>
      <c r="K504" s="13"/>
      <c r="L504" s="31"/>
      <c r="M504" s="14"/>
      <c r="N504" s="14"/>
      <c r="O504" s="12"/>
      <c r="P504" s="31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</row>
    <row r="505" spans="4:40">
      <c r="D505" s="31"/>
      <c r="E505" s="12"/>
      <c r="F505" s="12"/>
      <c r="G505" s="13"/>
      <c r="H505" s="31"/>
      <c r="I505" s="14"/>
      <c r="J505" s="14"/>
      <c r="K505" s="13"/>
      <c r="L505" s="31"/>
      <c r="M505" s="14"/>
      <c r="N505" s="14"/>
      <c r="O505" s="12"/>
      <c r="P505" s="31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</row>
    <row r="506" spans="4:40">
      <c r="D506" s="31"/>
      <c r="E506" s="12"/>
      <c r="F506" s="12"/>
      <c r="G506" s="13"/>
      <c r="H506" s="31"/>
      <c r="I506" s="14"/>
      <c r="J506" s="14"/>
      <c r="K506" s="13"/>
      <c r="L506" s="31"/>
      <c r="M506" s="14"/>
      <c r="N506" s="14"/>
      <c r="O506" s="12"/>
      <c r="P506" s="31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</row>
    <row r="507" spans="4:40">
      <c r="D507" s="31"/>
      <c r="E507" s="12"/>
      <c r="F507" s="12"/>
      <c r="G507" s="13"/>
      <c r="H507" s="31"/>
      <c r="I507" s="14"/>
      <c r="J507" s="14"/>
      <c r="K507" s="13"/>
      <c r="L507" s="31"/>
      <c r="M507" s="14"/>
      <c r="N507" s="14"/>
      <c r="O507" s="12"/>
      <c r="P507" s="31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</row>
    <row r="508" spans="4:40">
      <c r="D508" s="31"/>
      <c r="E508" s="12"/>
      <c r="F508" s="12"/>
      <c r="G508" s="13"/>
      <c r="H508" s="31"/>
      <c r="I508" s="14"/>
      <c r="J508" s="14"/>
      <c r="K508" s="13"/>
      <c r="L508" s="31"/>
      <c r="M508" s="14"/>
      <c r="N508" s="14"/>
      <c r="O508" s="12"/>
      <c r="P508" s="31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</row>
    <row r="509" spans="4:40">
      <c r="D509" s="31"/>
      <c r="E509" s="12"/>
      <c r="F509" s="12"/>
      <c r="G509" s="13"/>
      <c r="H509" s="31"/>
      <c r="I509" s="14"/>
      <c r="J509" s="14"/>
      <c r="K509" s="13"/>
      <c r="L509" s="31"/>
      <c r="M509" s="14"/>
      <c r="N509" s="14"/>
      <c r="O509" s="12"/>
      <c r="P509" s="31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</row>
    <row r="510" spans="4:40">
      <c r="D510" s="31"/>
      <c r="E510" s="12"/>
      <c r="F510" s="12"/>
      <c r="G510" s="13"/>
      <c r="H510" s="31"/>
      <c r="I510" s="14"/>
      <c r="J510" s="14"/>
      <c r="K510" s="13"/>
      <c r="L510" s="31"/>
      <c r="M510" s="14"/>
      <c r="N510" s="14"/>
      <c r="O510" s="12"/>
      <c r="P510" s="31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</row>
    <row r="511" spans="4:40">
      <c r="D511" s="31"/>
      <c r="E511" s="12"/>
      <c r="F511" s="12"/>
      <c r="G511" s="13"/>
      <c r="H511" s="31"/>
      <c r="I511" s="14"/>
      <c r="J511" s="14"/>
      <c r="K511" s="13"/>
      <c r="L511" s="31"/>
      <c r="M511" s="14"/>
      <c r="N511" s="14"/>
      <c r="O511" s="12"/>
      <c r="P511" s="31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</row>
    <row r="512" spans="4:40">
      <c r="D512" s="31"/>
      <c r="E512" s="12"/>
      <c r="F512" s="12"/>
      <c r="G512" s="13"/>
      <c r="H512" s="31"/>
      <c r="I512" s="14"/>
      <c r="J512" s="14"/>
      <c r="K512" s="13"/>
      <c r="L512" s="31"/>
      <c r="M512" s="14"/>
      <c r="N512" s="14"/>
      <c r="O512" s="12"/>
      <c r="P512" s="31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</row>
    <row r="513" spans="4:40">
      <c r="D513" s="31"/>
      <c r="E513" s="12"/>
      <c r="F513" s="12"/>
      <c r="G513" s="13"/>
      <c r="H513" s="31"/>
      <c r="I513" s="14"/>
      <c r="J513" s="14"/>
      <c r="K513" s="13"/>
      <c r="L513" s="31"/>
      <c r="M513" s="14"/>
      <c r="N513" s="14"/>
      <c r="O513" s="12"/>
      <c r="P513" s="31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</row>
    <row r="514" spans="4:40">
      <c r="D514" s="31"/>
      <c r="E514" s="12"/>
      <c r="F514" s="12"/>
      <c r="G514" s="13"/>
      <c r="H514" s="31"/>
      <c r="I514" s="14"/>
      <c r="J514" s="14"/>
      <c r="K514" s="13"/>
      <c r="L514" s="31"/>
      <c r="M514" s="14"/>
      <c r="N514" s="14"/>
      <c r="O514" s="12"/>
      <c r="P514" s="31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</row>
    <row r="515" spans="4:40">
      <c r="D515" s="31"/>
      <c r="E515" s="12"/>
      <c r="F515" s="12"/>
      <c r="G515" s="13"/>
      <c r="H515" s="31"/>
      <c r="I515" s="14"/>
      <c r="J515" s="14"/>
      <c r="K515" s="13"/>
      <c r="L515" s="31"/>
      <c r="M515" s="14"/>
      <c r="N515" s="14"/>
      <c r="O515" s="12"/>
      <c r="P515" s="31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</row>
    <row r="516" spans="4:40">
      <c r="D516" s="31"/>
      <c r="E516" s="12"/>
      <c r="F516" s="12"/>
      <c r="G516" s="13"/>
      <c r="H516" s="31"/>
      <c r="I516" s="14"/>
      <c r="J516" s="14"/>
      <c r="K516" s="13"/>
      <c r="L516" s="31"/>
      <c r="M516" s="14"/>
      <c r="N516" s="14"/>
      <c r="O516" s="12"/>
      <c r="P516" s="31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</row>
    <row r="517" spans="4:40">
      <c r="D517" s="31"/>
      <c r="E517" s="12"/>
      <c r="F517" s="12"/>
      <c r="G517" s="13"/>
      <c r="H517" s="31"/>
      <c r="I517" s="14"/>
      <c r="J517" s="14"/>
      <c r="K517" s="13"/>
      <c r="L517" s="31"/>
      <c r="M517" s="14"/>
      <c r="N517" s="14"/>
      <c r="O517" s="12"/>
      <c r="P517" s="31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</row>
    <row r="518" spans="4:40">
      <c r="D518" s="31"/>
      <c r="E518" s="12"/>
      <c r="F518" s="12"/>
      <c r="G518" s="13"/>
      <c r="H518" s="31"/>
      <c r="I518" s="14"/>
      <c r="J518" s="14"/>
      <c r="K518" s="13"/>
      <c r="L518" s="31"/>
      <c r="M518" s="14"/>
      <c r="N518" s="14"/>
      <c r="O518" s="12"/>
      <c r="P518" s="31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</row>
    <row r="519" spans="4:40">
      <c r="D519" s="31"/>
      <c r="E519" s="12"/>
      <c r="F519" s="12"/>
      <c r="G519" s="13"/>
      <c r="H519" s="31"/>
      <c r="I519" s="14"/>
      <c r="J519" s="14"/>
      <c r="K519" s="13"/>
      <c r="L519" s="31"/>
      <c r="M519" s="14"/>
      <c r="N519" s="14"/>
      <c r="O519" s="12"/>
      <c r="P519" s="31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</row>
    <row r="520" spans="4:40">
      <c r="D520" s="31"/>
      <c r="E520" s="12"/>
      <c r="F520" s="12"/>
      <c r="G520" s="13"/>
      <c r="H520" s="31"/>
      <c r="I520" s="14"/>
      <c r="J520" s="14"/>
      <c r="K520" s="13"/>
      <c r="L520" s="31"/>
      <c r="M520" s="14"/>
      <c r="N520" s="14"/>
      <c r="O520" s="12"/>
      <c r="P520" s="31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</row>
    <row r="521" spans="4:40">
      <c r="D521" s="31"/>
      <c r="E521" s="12"/>
      <c r="F521" s="12"/>
      <c r="G521" s="13"/>
      <c r="H521" s="31"/>
      <c r="I521" s="14"/>
      <c r="J521" s="14"/>
      <c r="K521" s="13"/>
      <c r="L521" s="31"/>
      <c r="M521" s="14"/>
      <c r="N521" s="14"/>
      <c r="O521" s="12"/>
      <c r="P521" s="31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</row>
    <row r="522" spans="4:40">
      <c r="D522" s="31"/>
      <c r="E522" s="12"/>
      <c r="F522" s="12"/>
      <c r="G522" s="13"/>
      <c r="H522" s="31"/>
      <c r="I522" s="14"/>
      <c r="J522" s="14"/>
      <c r="K522" s="13"/>
      <c r="L522" s="31"/>
      <c r="M522" s="14"/>
      <c r="N522" s="14"/>
      <c r="O522" s="12"/>
      <c r="P522" s="31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</row>
    <row r="523" spans="4:40">
      <c r="D523" s="31"/>
      <c r="E523" s="12"/>
      <c r="F523" s="12"/>
      <c r="G523" s="13"/>
      <c r="H523" s="31"/>
      <c r="I523" s="14"/>
      <c r="J523" s="14"/>
      <c r="K523" s="13"/>
      <c r="L523" s="31"/>
      <c r="M523" s="14"/>
      <c r="N523" s="14"/>
      <c r="O523" s="12"/>
      <c r="P523" s="31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</row>
    <row r="524" spans="4:40">
      <c r="D524" s="31"/>
      <c r="E524" s="12"/>
      <c r="F524" s="12"/>
      <c r="G524" s="13"/>
      <c r="H524" s="31"/>
      <c r="I524" s="14"/>
      <c r="J524" s="14"/>
      <c r="K524" s="13"/>
      <c r="L524" s="31"/>
      <c r="M524" s="14"/>
      <c r="N524" s="14"/>
      <c r="O524" s="12"/>
      <c r="P524" s="31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</row>
    <row r="525" spans="4:40">
      <c r="D525" s="31"/>
      <c r="E525" s="12"/>
      <c r="F525" s="12"/>
      <c r="G525" s="13"/>
      <c r="H525" s="31"/>
      <c r="I525" s="14"/>
      <c r="J525" s="14"/>
      <c r="K525" s="13"/>
      <c r="L525" s="31"/>
      <c r="M525" s="14"/>
      <c r="N525" s="14"/>
      <c r="O525" s="12"/>
      <c r="P525" s="31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</row>
    <row r="526" spans="4:40">
      <c r="D526" s="31"/>
      <c r="E526" s="12"/>
      <c r="F526" s="12"/>
      <c r="G526" s="13"/>
      <c r="H526" s="31"/>
      <c r="I526" s="14"/>
      <c r="J526" s="14"/>
      <c r="K526" s="13"/>
      <c r="L526" s="31"/>
      <c r="M526" s="14"/>
      <c r="N526" s="14"/>
      <c r="O526" s="12"/>
      <c r="P526" s="31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</row>
    <row r="527" spans="4:40">
      <c r="D527" s="31"/>
      <c r="E527" s="12"/>
      <c r="F527" s="12"/>
      <c r="G527" s="13"/>
      <c r="H527" s="31"/>
      <c r="I527" s="14"/>
      <c r="J527" s="14"/>
      <c r="K527" s="13"/>
      <c r="L527" s="31"/>
      <c r="M527" s="14"/>
      <c r="N527" s="14"/>
      <c r="O527" s="12"/>
      <c r="P527" s="31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</row>
    <row r="528" spans="4:40">
      <c r="D528" s="31"/>
      <c r="E528" s="12"/>
      <c r="F528" s="12"/>
      <c r="G528" s="13"/>
      <c r="H528" s="31"/>
      <c r="I528" s="14"/>
      <c r="J528" s="14"/>
      <c r="K528" s="13"/>
      <c r="L528" s="31"/>
      <c r="M528" s="14"/>
      <c r="N528" s="14"/>
      <c r="O528" s="12"/>
      <c r="P528" s="31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</row>
    <row r="529" spans="4:40">
      <c r="D529" s="31"/>
      <c r="E529" s="12"/>
      <c r="F529" s="12"/>
      <c r="G529" s="13"/>
      <c r="H529" s="31"/>
      <c r="I529" s="14"/>
      <c r="J529" s="14"/>
      <c r="K529" s="13"/>
      <c r="L529" s="31"/>
      <c r="M529" s="14"/>
      <c r="N529" s="14"/>
      <c r="O529" s="12"/>
      <c r="P529" s="31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</row>
    <row r="530" spans="4:40">
      <c r="D530" s="31"/>
      <c r="E530" s="12"/>
      <c r="F530" s="12"/>
      <c r="G530" s="13"/>
      <c r="H530" s="31"/>
      <c r="I530" s="14"/>
      <c r="J530" s="14"/>
      <c r="K530" s="13"/>
      <c r="L530" s="31"/>
      <c r="M530" s="14"/>
      <c r="N530" s="14"/>
      <c r="O530" s="12"/>
      <c r="P530" s="31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</row>
    <row r="531" spans="4:40">
      <c r="D531" s="31"/>
      <c r="E531" s="12"/>
      <c r="F531" s="12"/>
      <c r="G531" s="13"/>
      <c r="H531" s="31"/>
      <c r="I531" s="14"/>
      <c r="J531" s="14"/>
      <c r="K531" s="13"/>
      <c r="L531" s="31"/>
      <c r="M531" s="14"/>
      <c r="N531" s="14"/>
      <c r="O531" s="12"/>
      <c r="P531" s="31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</row>
    <row r="532" spans="4:40">
      <c r="D532" s="31"/>
      <c r="E532" s="12"/>
      <c r="F532" s="12"/>
      <c r="G532" s="13"/>
      <c r="H532" s="31"/>
      <c r="I532" s="14"/>
      <c r="J532" s="14"/>
      <c r="K532" s="13"/>
      <c r="L532" s="31"/>
      <c r="M532" s="14"/>
      <c r="N532" s="14"/>
      <c r="O532" s="12"/>
      <c r="P532" s="31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</row>
    <row r="533" spans="4:40">
      <c r="D533" s="31"/>
      <c r="E533" s="12"/>
      <c r="F533" s="12"/>
      <c r="G533" s="13"/>
      <c r="H533" s="31"/>
      <c r="I533" s="14"/>
      <c r="J533" s="14"/>
      <c r="K533" s="13"/>
      <c r="L533" s="31"/>
      <c r="M533" s="14"/>
      <c r="N533" s="14"/>
      <c r="O533" s="12"/>
      <c r="P533" s="31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</row>
    <row r="534" spans="4:40">
      <c r="D534" s="31"/>
      <c r="E534" s="12"/>
      <c r="F534" s="12"/>
      <c r="G534" s="13"/>
      <c r="H534" s="31"/>
      <c r="I534" s="14"/>
      <c r="J534" s="14"/>
      <c r="K534" s="13"/>
      <c r="L534" s="31"/>
      <c r="M534" s="14"/>
      <c r="N534" s="14"/>
      <c r="O534" s="12"/>
      <c r="P534" s="31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</row>
    <row r="535" spans="4:40">
      <c r="D535" s="31"/>
      <c r="E535" s="12"/>
      <c r="F535" s="12"/>
      <c r="G535" s="13"/>
      <c r="H535" s="31"/>
      <c r="I535" s="14"/>
      <c r="J535" s="14"/>
      <c r="K535" s="13"/>
      <c r="L535" s="31"/>
      <c r="M535" s="14"/>
      <c r="N535" s="14"/>
      <c r="O535" s="12"/>
      <c r="P535" s="31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</row>
    <row r="536" spans="4:40">
      <c r="D536" s="31"/>
      <c r="E536" s="12"/>
      <c r="F536" s="12"/>
      <c r="G536" s="13"/>
      <c r="H536" s="31"/>
      <c r="I536" s="14"/>
      <c r="J536" s="14"/>
      <c r="K536" s="13"/>
      <c r="L536" s="31"/>
      <c r="M536" s="14"/>
      <c r="N536" s="14"/>
      <c r="O536" s="12"/>
      <c r="P536" s="31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</row>
    <row r="537" spans="4:40">
      <c r="D537" s="31"/>
      <c r="E537" s="12"/>
      <c r="F537" s="12"/>
      <c r="G537" s="13"/>
      <c r="H537" s="31"/>
      <c r="I537" s="14"/>
      <c r="J537" s="14"/>
      <c r="K537" s="13"/>
      <c r="L537" s="31"/>
      <c r="M537" s="14"/>
      <c r="N537" s="14"/>
      <c r="O537" s="12"/>
      <c r="P537" s="31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</row>
    <row r="538" spans="4:40">
      <c r="D538" s="31"/>
      <c r="E538" s="12"/>
      <c r="F538" s="12"/>
      <c r="G538" s="13"/>
      <c r="H538" s="31"/>
      <c r="I538" s="14"/>
      <c r="J538" s="14"/>
      <c r="K538" s="13"/>
      <c r="L538" s="31"/>
      <c r="M538" s="14"/>
      <c r="N538" s="14"/>
      <c r="O538" s="12"/>
      <c r="P538" s="31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</row>
    <row r="539" spans="4:40">
      <c r="D539" s="31"/>
      <c r="E539" s="12"/>
      <c r="F539" s="12"/>
      <c r="G539" s="13"/>
      <c r="H539" s="31"/>
      <c r="I539" s="14"/>
      <c r="J539" s="14"/>
      <c r="K539" s="13"/>
      <c r="L539" s="31"/>
      <c r="M539" s="14"/>
      <c r="N539" s="14"/>
      <c r="O539" s="12"/>
      <c r="P539" s="31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</row>
    <row r="540" spans="4:40">
      <c r="D540" s="31"/>
      <c r="E540" s="12"/>
      <c r="F540" s="12"/>
      <c r="G540" s="13"/>
      <c r="H540" s="31"/>
      <c r="I540" s="14"/>
      <c r="J540" s="14"/>
      <c r="K540" s="13"/>
      <c r="L540" s="31"/>
      <c r="M540" s="14"/>
      <c r="N540" s="14"/>
      <c r="O540" s="12"/>
      <c r="P540" s="31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</row>
    <row r="541" spans="4:40">
      <c r="D541" s="31"/>
      <c r="E541" s="12"/>
      <c r="F541" s="12"/>
      <c r="G541" s="13"/>
      <c r="H541" s="31"/>
      <c r="I541" s="14"/>
      <c r="J541" s="14"/>
      <c r="K541" s="13"/>
      <c r="L541" s="31"/>
      <c r="M541" s="14"/>
      <c r="N541" s="14"/>
      <c r="O541" s="12"/>
      <c r="P541" s="31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</row>
    <row r="542" spans="4:40">
      <c r="D542" s="31"/>
      <c r="E542" s="12"/>
      <c r="F542" s="12"/>
      <c r="G542" s="13"/>
      <c r="H542" s="31"/>
      <c r="I542" s="14"/>
      <c r="J542" s="14"/>
      <c r="K542" s="13"/>
      <c r="L542" s="31"/>
      <c r="M542" s="14"/>
      <c r="N542" s="14"/>
      <c r="O542" s="12"/>
      <c r="P542" s="31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</row>
    <row r="543" spans="4:40">
      <c r="D543" s="31"/>
      <c r="E543" s="12"/>
      <c r="F543" s="12"/>
      <c r="G543" s="13"/>
      <c r="H543" s="31"/>
      <c r="I543" s="14"/>
      <c r="J543" s="14"/>
      <c r="K543" s="13"/>
      <c r="L543" s="31"/>
      <c r="M543" s="14"/>
      <c r="N543" s="14"/>
      <c r="O543" s="12"/>
      <c r="P543" s="31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</row>
    <row r="544" spans="4:40">
      <c r="D544" s="31"/>
      <c r="E544" s="12"/>
      <c r="F544" s="12"/>
      <c r="G544" s="13"/>
      <c r="H544" s="31"/>
      <c r="I544" s="14"/>
      <c r="J544" s="14"/>
      <c r="K544" s="13"/>
      <c r="L544" s="31"/>
      <c r="M544" s="14"/>
      <c r="N544" s="14"/>
      <c r="O544" s="12"/>
      <c r="P544" s="31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</row>
    <row r="545" spans="4:40">
      <c r="D545" s="31"/>
      <c r="E545" s="12"/>
      <c r="F545" s="12"/>
      <c r="G545" s="13"/>
      <c r="H545" s="31"/>
      <c r="I545" s="14"/>
      <c r="J545" s="14"/>
      <c r="K545" s="13"/>
      <c r="L545" s="31"/>
      <c r="M545" s="14"/>
      <c r="N545" s="14"/>
      <c r="O545" s="12"/>
      <c r="P545" s="31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</row>
    <row r="546" spans="4:40">
      <c r="D546" s="31"/>
      <c r="E546" s="12"/>
      <c r="F546" s="12"/>
      <c r="G546" s="13"/>
      <c r="H546" s="31"/>
      <c r="I546" s="14"/>
      <c r="J546" s="14"/>
      <c r="K546" s="13"/>
      <c r="L546" s="31"/>
      <c r="M546" s="14"/>
      <c r="N546" s="14"/>
      <c r="O546" s="12"/>
      <c r="P546" s="31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</row>
    <row r="547" spans="4:40">
      <c r="D547" s="31"/>
      <c r="E547" s="12"/>
      <c r="F547" s="12"/>
      <c r="G547" s="13"/>
      <c r="H547" s="31"/>
      <c r="I547" s="14"/>
      <c r="J547" s="14"/>
      <c r="K547" s="13"/>
      <c r="L547" s="31"/>
      <c r="M547" s="14"/>
      <c r="N547" s="14"/>
      <c r="O547" s="12"/>
      <c r="P547" s="31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</row>
    <row r="548" spans="4:40">
      <c r="D548" s="31"/>
      <c r="E548" s="12"/>
      <c r="F548" s="12"/>
      <c r="G548" s="13"/>
      <c r="H548" s="31"/>
      <c r="I548" s="14"/>
      <c r="J548" s="14"/>
      <c r="K548" s="13"/>
      <c r="L548" s="31"/>
      <c r="M548" s="14"/>
      <c r="N548" s="14"/>
      <c r="O548" s="12"/>
      <c r="P548" s="31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</row>
    <row r="549" spans="4:40">
      <c r="D549" s="31"/>
      <c r="E549" s="12"/>
      <c r="F549" s="12"/>
      <c r="G549" s="13"/>
      <c r="H549" s="31"/>
      <c r="I549" s="14"/>
      <c r="J549" s="14"/>
      <c r="K549" s="13"/>
      <c r="L549" s="31"/>
      <c r="M549" s="14"/>
      <c r="N549" s="14"/>
      <c r="O549" s="12"/>
      <c r="P549" s="31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</row>
    <row r="550" spans="4:40">
      <c r="D550" s="31"/>
      <c r="E550" s="12"/>
      <c r="F550" s="12"/>
      <c r="G550" s="13"/>
      <c r="H550" s="31"/>
      <c r="I550" s="14"/>
      <c r="J550" s="14"/>
      <c r="K550" s="13"/>
      <c r="L550" s="31"/>
      <c r="M550" s="14"/>
      <c r="N550" s="14"/>
      <c r="O550" s="12"/>
      <c r="P550" s="31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</row>
    <row r="551" spans="4:40">
      <c r="D551" s="31"/>
      <c r="E551" s="12"/>
      <c r="F551" s="12"/>
      <c r="G551" s="13"/>
      <c r="H551" s="31"/>
      <c r="I551" s="14"/>
      <c r="J551" s="14"/>
      <c r="K551" s="13"/>
      <c r="L551" s="31"/>
      <c r="M551" s="14"/>
      <c r="N551" s="14"/>
      <c r="O551" s="12"/>
      <c r="P551" s="31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</row>
    <row r="552" spans="4:40">
      <c r="D552" s="31"/>
      <c r="E552" s="12"/>
      <c r="F552" s="12"/>
      <c r="G552" s="13"/>
      <c r="H552" s="31"/>
      <c r="I552" s="14"/>
      <c r="J552" s="14"/>
      <c r="K552" s="13"/>
      <c r="L552" s="31"/>
      <c r="M552" s="14"/>
      <c r="N552" s="14"/>
      <c r="O552" s="12"/>
      <c r="P552" s="31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</row>
    <row r="553" spans="4:40">
      <c r="D553" s="31"/>
      <c r="E553" s="12"/>
      <c r="F553" s="12"/>
      <c r="G553" s="13"/>
      <c r="H553" s="31"/>
      <c r="I553" s="14"/>
      <c r="J553" s="14"/>
      <c r="K553" s="13"/>
      <c r="L553" s="31"/>
      <c r="M553" s="14"/>
      <c r="N553" s="14"/>
      <c r="O553" s="12"/>
      <c r="P553" s="31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</row>
    <row r="554" spans="4:40">
      <c r="D554" s="31"/>
      <c r="E554" s="12"/>
      <c r="F554" s="12"/>
      <c r="G554" s="13"/>
      <c r="H554" s="31"/>
      <c r="I554" s="14"/>
      <c r="J554" s="14"/>
      <c r="K554" s="13"/>
      <c r="L554" s="31"/>
      <c r="M554" s="14"/>
      <c r="N554" s="14"/>
      <c r="O554" s="12"/>
      <c r="P554" s="31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</row>
    <row r="555" spans="4:40">
      <c r="D555" s="31"/>
      <c r="E555" s="12"/>
      <c r="F555" s="12"/>
      <c r="G555" s="13"/>
      <c r="H555" s="31"/>
      <c r="I555" s="14"/>
      <c r="J555" s="14"/>
      <c r="K555" s="13"/>
      <c r="L555" s="31"/>
      <c r="M555" s="14"/>
      <c r="N555" s="14"/>
      <c r="O555" s="12"/>
      <c r="P555" s="31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</row>
    <row r="556" spans="4:40">
      <c r="D556" s="31"/>
      <c r="E556" s="12"/>
      <c r="F556" s="12"/>
      <c r="G556" s="13"/>
      <c r="H556" s="31"/>
      <c r="I556" s="14"/>
      <c r="J556" s="14"/>
      <c r="K556" s="13"/>
      <c r="L556" s="31"/>
      <c r="M556" s="14"/>
      <c r="N556" s="14"/>
      <c r="O556" s="12"/>
      <c r="P556" s="31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</row>
    <row r="557" spans="4:40">
      <c r="D557" s="31"/>
      <c r="E557" s="12"/>
      <c r="F557" s="12"/>
      <c r="G557" s="13"/>
      <c r="H557" s="31"/>
      <c r="I557" s="14"/>
      <c r="J557" s="14"/>
      <c r="K557" s="13"/>
      <c r="L557" s="31"/>
      <c r="M557" s="14"/>
      <c r="N557" s="14"/>
      <c r="O557" s="12"/>
      <c r="P557" s="31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</row>
    <row r="558" spans="4:40">
      <c r="D558" s="31"/>
      <c r="E558" s="12"/>
      <c r="F558" s="12"/>
      <c r="G558" s="13"/>
      <c r="H558" s="31"/>
      <c r="I558" s="14"/>
      <c r="J558" s="14"/>
      <c r="K558" s="13"/>
      <c r="L558" s="31"/>
      <c r="M558" s="14"/>
      <c r="N558" s="14"/>
      <c r="O558" s="12"/>
      <c r="P558" s="31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</row>
    <row r="559" spans="4:40">
      <c r="D559" s="31"/>
      <c r="E559" s="12"/>
      <c r="F559" s="12"/>
      <c r="G559" s="13"/>
      <c r="H559" s="31"/>
      <c r="I559" s="14"/>
      <c r="J559" s="14"/>
      <c r="K559" s="13"/>
      <c r="L559" s="31"/>
      <c r="M559" s="14"/>
      <c r="N559" s="14"/>
      <c r="O559" s="12"/>
      <c r="P559" s="31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</row>
    <row r="560" spans="4:40">
      <c r="D560" s="31"/>
      <c r="E560" s="12"/>
      <c r="F560" s="12"/>
      <c r="G560" s="13"/>
      <c r="H560" s="31"/>
      <c r="I560" s="14"/>
      <c r="J560" s="14"/>
      <c r="K560" s="13"/>
      <c r="L560" s="31"/>
      <c r="M560" s="14"/>
      <c r="N560" s="14"/>
      <c r="O560" s="12"/>
      <c r="P560" s="31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</row>
    <row r="561" spans="4:40">
      <c r="D561" s="31"/>
      <c r="E561" s="12"/>
      <c r="F561" s="12"/>
      <c r="G561" s="13"/>
      <c r="H561" s="31"/>
      <c r="I561" s="14"/>
      <c r="J561" s="14"/>
      <c r="K561" s="13"/>
      <c r="L561" s="31"/>
      <c r="M561" s="14"/>
      <c r="N561" s="14"/>
      <c r="O561" s="12"/>
      <c r="P561" s="31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</row>
    <row r="562" spans="4:40">
      <c r="D562" s="31"/>
      <c r="E562" s="12"/>
      <c r="F562" s="12"/>
      <c r="G562" s="13"/>
      <c r="H562" s="31"/>
      <c r="I562" s="14"/>
      <c r="J562" s="14"/>
      <c r="K562" s="13"/>
      <c r="L562" s="31"/>
      <c r="M562" s="14"/>
      <c r="N562" s="14"/>
      <c r="O562" s="12"/>
      <c r="P562" s="31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</row>
    <row r="563" spans="4:40">
      <c r="D563" s="31"/>
      <c r="E563" s="12"/>
      <c r="F563" s="12"/>
      <c r="G563" s="13"/>
      <c r="H563" s="31"/>
      <c r="I563" s="14"/>
      <c r="J563" s="14"/>
      <c r="K563" s="13"/>
      <c r="L563" s="31"/>
      <c r="M563" s="14"/>
      <c r="N563" s="14"/>
      <c r="O563" s="12"/>
      <c r="P563" s="31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</row>
    <row r="564" spans="4:40">
      <c r="D564" s="31"/>
      <c r="E564" s="12"/>
      <c r="F564" s="12"/>
      <c r="G564" s="13"/>
      <c r="H564" s="31"/>
      <c r="I564" s="14"/>
      <c r="J564" s="14"/>
      <c r="K564" s="13"/>
      <c r="L564" s="31"/>
      <c r="M564" s="14"/>
      <c r="N564" s="14"/>
      <c r="O564" s="12"/>
      <c r="P564" s="31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</row>
    <row r="565" spans="4:40">
      <c r="D565" s="31"/>
      <c r="E565" s="12"/>
      <c r="F565" s="12"/>
      <c r="G565" s="13"/>
      <c r="H565" s="31"/>
      <c r="I565" s="14"/>
      <c r="J565" s="14"/>
      <c r="K565" s="13"/>
      <c r="L565" s="31"/>
      <c r="M565" s="14"/>
      <c r="N565" s="14"/>
      <c r="O565" s="12"/>
      <c r="P565" s="31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</row>
    <row r="566" spans="4:40">
      <c r="D566" s="31"/>
      <c r="E566" s="12"/>
      <c r="F566" s="12"/>
      <c r="G566" s="13"/>
      <c r="H566" s="31"/>
      <c r="I566" s="14"/>
      <c r="J566" s="14"/>
      <c r="K566" s="13"/>
      <c r="L566" s="31"/>
      <c r="M566" s="14"/>
      <c r="N566" s="14"/>
      <c r="O566" s="12"/>
      <c r="P566" s="31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</row>
  </sheetData>
  <mergeCells count="2">
    <mergeCell ref="L1:O1"/>
    <mergeCell ref="H1:K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workbookViewId="0">
      <selection activeCell="AB20" sqref="AB20"/>
    </sheetView>
  </sheetViews>
  <sheetFormatPr baseColWidth="10" defaultColWidth="11.5" defaultRowHeight="14" x14ac:dyDescent="0"/>
  <cols>
    <col min="1" max="1" width="25.33203125" style="1" bestFit="1" customWidth="1"/>
    <col min="2" max="2" width="12.33203125" style="22" customWidth="1"/>
    <col min="3" max="3" width="11.5" style="4" hidden="1" customWidth="1"/>
    <col min="4" max="4" width="9.1640625" style="9" hidden="1" customWidth="1"/>
    <col min="5" max="5" width="9.1640625" style="1" hidden="1" customWidth="1"/>
    <col min="6" max="6" width="7.83203125" style="9" hidden="1" customWidth="1"/>
    <col min="7" max="7" width="7.83203125" style="4" hidden="1" customWidth="1"/>
    <col min="8" max="8" width="9.5" style="1" hidden="1" customWidth="1"/>
    <col min="9" max="9" width="11.5" style="1" hidden="1" customWidth="1"/>
    <col min="10" max="10" width="11.5" style="9" hidden="1" customWidth="1"/>
    <col min="11" max="11" width="11.5" style="4" hidden="1" customWidth="1"/>
    <col min="12" max="12" width="12.6640625" hidden="1" customWidth="1"/>
    <col min="13" max="14" width="11.5" hidden="1" customWidth="1"/>
    <col min="15" max="15" width="8.1640625" style="9" hidden="1" customWidth="1"/>
    <col min="16" max="16" width="9.1640625" style="4" hidden="1" customWidth="1"/>
    <col min="17" max="17" width="12.6640625" style="1" hidden="1" customWidth="1"/>
    <col min="18" max="19" width="11.5" style="1" hidden="1" customWidth="1"/>
    <col min="20" max="20" width="8.1640625" style="1" hidden="1" customWidth="1"/>
    <col min="21" max="21" width="8.1640625" style="4" hidden="1" customWidth="1"/>
    <col min="22" max="22" width="15.83203125" style="22" hidden="1" customWidth="1"/>
    <col min="23" max="25" width="11.5" hidden="1" customWidth="1"/>
    <col min="26" max="26" width="27.5" style="22" bestFit="1" customWidth="1"/>
    <col min="28" max="28" width="12.1640625" bestFit="1" customWidth="1"/>
    <col min="29" max="29" width="18.1640625" bestFit="1" customWidth="1"/>
  </cols>
  <sheetData>
    <row r="1" spans="1:39">
      <c r="A1" s="5" t="s">
        <v>18</v>
      </c>
      <c r="C1" s="35"/>
      <c r="L1" s="1"/>
    </row>
    <row r="2" spans="1:39" s="1" customFormat="1">
      <c r="A2" s="2" t="s">
        <v>25</v>
      </c>
      <c r="B2" s="22"/>
      <c r="C2" s="35"/>
      <c r="D2" s="66" t="s">
        <v>22</v>
      </c>
      <c r="E2" s="67"/>
      <c r="F2" s="67"/>
      <c r="G2" s="67"/>
      <c r="H2" s="67"/>
      <c r="I2" s="67"/>
      <c r="J2" s="67"/>
      <c r="K2" s="20"/>
      <c r="L2" s="19"/>
      <c r="M2" s="16"/>
      <c r="N2" s="16"/>
      <c r="O2" s="26"/>
      <c r="P2" s="38"/>
      <c r="Q2" s="34"/>
      <c r="R2" s="16"/>
      <c r="S2" s="16"/>
      <c r="T2" s="26"/>
      <c r="U2" s="38"/>
      <c r="V2" s="22"/>
      <c r="Z2" s="22"/>
    </row>
    <row r="3" spans="1:39" ht="13" customHeight="1">
      <c r="A3" s="2" t="s">
        <v>12</v>
      </c>
      <c r="B3" s="8" t="s">
        <v>1</v>
      </c>
      <c r="C3" s="3" t="s">
        <v>0</v>
      </c>
      <c r="D3" s="66" t="s">
        <v>23</v>
      </c>
      <c r="E3" s="67"/>
      <c r="F3" s="67"/>
      <c r="G3" s="20"/>
      <c r="H3" s="69" t="s">
        <v>19</v>
      </c>
      <c r="I3" s="69"/>
      <c r="J3" s="69"/>
      <c r="K3" s="20"/>
      <c r="L3" s="66" t="s">
        <v>71</v>
      </c>
      <c r="M3" s="67"/>
      <c r="N3" s="67"/>
      <c r="O3" s="67"/>
      <c r="P3" s="41"/>
      <c r="Q3" s="66" t="s">
        <v>94</v>
      </c>
      <c r="R3" s="67"/>
      <c r="S3" s="67"/>
      <c r="T3" s="67"/>
      <c r="U3" s="41"/>
      <c r="V3" s="66" t="s">
        <v>72</v>
      </c>
      <c r="W3" s="67"/>
      <c r="X3" s="67"/>
      <c r="Y3" s="68"/>
      <c r="Z3" s="2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s="10" customFormat="1">
      <c r="A4" s="6"/>
      <c r="B4" s="11" t="s">
        <v>4</v>
      </c>
      <c r="C4" s="7"/>
      <c r="D4" s="21" t="s">
        <v>20</v>
      </c>
      <c r="E4" s="21" t="s">
        <v>21</v>
      </c>
      <c r="F4" s="21" t="s">
        <v>3</v>
      </c>
      <c r="G4" s="28" t="s">
        <v>2</v>
      </c>
      <c r="H4" s="21" t="s">
        <v>20</v>
      </c>
      <c r="I4" s="21" t="s">
        <v>21</v>
      </c>
      <c r="J4" s="21" t="s">
        <v>3</v>
      </c>
      <c r="K4" s="28" t="s">
        <v>2</v>
      </c>
      <c r="L4" s="6" t="s">
        <v>26</v>
      </c>
      <c r="M4" s="23" t="s">
        <v>27</v>
      </c>
      <c r="N4" s="23" t="s">
        <v>28</v>
      </c>
      <c r="O4" s="23" t="s">
        <v>29</v>
      </c>
      <c r="P4" s="39" t="s">
        <v>77</v>
      </c>
      <c r="Q4" s="6" t="s">
        <v>26</v>
      </c>
      <c r="R4" s="23" t="s">
        <v>27</v>
      </c>
      <c r="S4" s="23" t="s">
        <v>28</v>
      </c>
      <c r="T4" s="23" t="s">
        <v>29</v>
      </c>
      <c r="U4" s="39" t="s">
        <v>77</v>
      </c>
      <c r="V4" s="11" t="s">
        <v>26</v>
      </c>
      <c r="W4" s="23" t="s">
        <v>27</v>
      </c>
      <c r="X4" s="23" t="s">
        <v>28</v>
      </c>
      <c r="Y4" s="23" t="s">
        <v>29</v>
      </c>
      <c r="Z4" s="29" t="s">
        <v>73</v>
      </c>
      <c r="AA4" s="23" t="s">
        <v>74</v>
      </c>
      <c r="AB4" s="23" t="s">
        <v>75</v>
      </c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 s="9" customFormat="1">
      <c r="A5" s="30" t="s">
        <v>31</v>
      </c>
      <c r="B5" s="42">
        <v>1000</v>
      </c>
      <c r="C5" s="43">
        <v>22</v>
      </c>
      <c r="D5" s="44">
        <v>0.96789999999999998</v>
      </c>
      <c r="E5" s="44">
        <v>0.96760000000000002</v>
      </c>
      <c r="F5" s="36">
        <f t="shared" ref="F5:F24" si="0">D5-E5</f>
        <v>2.9999999999996696E-4</v>
      </c>
      <c r="G5" s="43">
        <f>(D5+E5)/2</f>
        <v>0.96775</v>
      </c>
      <c r="H5" s="44">
        <v>1.0002</v>
      </c>
      <c r="I5" s="44">
        <v>0.99980000000000002</v>
      </c>
      <c r="J5" s="36">
        <f t="shared" ref="J5:J24" si="1">H5-I5</f>
        <v>3.9999999999995595E-4</v>
      </c>
      <c r="K5" s="43">
        <f>(H5+I5)/2</f>
        <v>1</v>
      </c>
      <c r="L5" s="36">
        <v>1.0012000000000001</v>
      </c>
      <c r="M5" s="25">
        <v>1.0011000000000001</v>
      </c>
      <c r="N5" s="25">
        <f>L5-M5</f>
        <v>9.9999999999988987E-5</v>
      </c>
      <c r="O5" s="25">
        <f>(L5+M5)/2</f>
        <v>1.00115</v>
      </c>
      <c r="P5" s="40">
        <f t="shared" ref="P5:P24" si="2">O5-K5</f>
        <v>1.1499999999999844E-3</v>
      </c>
      <c r="Q5" s="36">
        <v>0.96860000000000002</v>
      </c>
      <c r="R5" s="25">
        <v>0.96860000000000002</v>
      </c>
      <c r="S5" s="25">
        <f>Q5-R5</f>
        <v>0</v>
      </c>
      <c r="T5" s="25">
        <f t="shared" ref="T5:T24" si="3">(Q5+R5)/2</f>
        <v>0.96860000000000002</v>
      </c>
      <c r="U5" s="40">
        <f t="shared" ref="U5:U24" si="4">T5-G5</f>
        <v>8.5000000000001741E-4</v>
      </c>
      <c r="V5" s="27">
        <v>0.96819999999999995</v>
      </c>
      <c r="W5" s="25">
        <v>0.96840000000000004</v>
      </c>
      <c r="X5" s="25">
        <f>V5-W5</f>
        <v>-2.00000000000089E-4</v>
      </c>
      <c r="Y5" s="25">
        <f>(V5+W5)/2</f>
        <v>0.96829999999999994</v>
      </c>
      <c r="Z5" s="27">
        <f t="shared" ref="Z5:Z24" si="5">((O5-K5)*1000)/(B5/1000)</f>
        <v>1.1499999999999844</v>
      </c>
      <c r="AA5" s="25">
        <f t="shared" ref="AA5:AA16" si="6">((Y5-G5)*1000)/(B5/1000)</f>
        <v>0.54999999999993943</v>
      </c>
      <c r="AB5" s="25">
        <f>Z5-AA5</f>
        <v>0.60000000000004494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</row>
    <row r="6" spans="1:39" s="9" customFormat="1">
      <c r="A6" s="30" t="s">
        <v>32</v>
      </c>
      <c r="B6" s="42">
        <v>2050</v>
      </c>
      <c r="C6" s="43">
        <v>23</v>
      </c>
      <c r="D6" s="44">
        <v>0.96599999999999997</v>
      </c>
      <c r="E6" s="44">
        <v>0.96589999999999998</v>
      </c>
      <c r="F6" s="36">
        <f t="shared" si="0"/>
        <v>9.9999999999988987E-5</v>
      </c>
      <c r="G6" s="43">
        <f t="shared" ref="G6:G24" si="7">(D6+E6)/2</f>
        <v>0.96594999999999998</v>
      </c>
      <c r="H6" s="44">
        <v>0.998</v>
      </c>
      <c r="I6" s="44">
        <v>0.99819999999999998</v>
      </c>
      <c r="J6" s="36">
        <f t="shared" si="1"/>
        <v>-1.9999999999997797E-4</v>
      </c>
      <c r="K6" s="43">
        <f t="shared" ref="K6:K24" si="8">(H6+I6)/2</f>
        <v>0.99809999999999999</v>
      </c>
      <c r="L6" s="36">
        <v>0.99880000000000002</v>
      </c>
      <c r="M6" s="25">
        <v>0.999</v>
      </c>
      <c r="N6" s="25">
        <f t="shared" ref="N6:N24" si="9">L6-M6</f>
        <v>-1.9999999999997797E-4</v>
      </c>
      <c r="O6" s="25">
        <f t="shared" ref="O6:O24" si="10">(L6+M6)/2</f>
        <v>0.99890000000000001</v>
      </c>
      <c r="P6" s="40">
        <f t="shared" si="2"/>
        <v>8.0000000000002292E-4</v>
      </c>
      <c r="Q6" s="36">
        <v>0.96689999999999998</v>
      </c>
      <c r="R6" s="25">
        <v>0.96640000000000004</v>
      </c>
      <c r="S6" s="25">
        <f t="shared" ref="S6:S24" si="11">Q6-R6</f>
        <v>4.9999999999994493E-4</v>
      </c>
      <c r="T6" s="25">
        <f t="shared" si="3"/>
        <v>0.96665000000000001</v>
      </c>
      <c r="U6" s="40">
        <f t="shared" si="4"/>
        <v>7.0000000000003393E-4</v>
      </c>
      <c r="V6" s="27">
        <v>0.96640000000000004</v>
      </c>
      <c r="W6" s="25">
        <v>0.96660000000000001</v>
      </c>
      <c r="X6" s="25">
        <f t="shared" ref="X6:X24" si="12">V6-W6</f>
        <v>-1.9999999999997797E-4</v>
      </c>
      <c r="Y6" s="25">
        <f t="shared" ref="Y6:Y24" si="13">(V6+W6)/2</f>
        <v>0.96650000000000003</v>
      </c>
      <c r="Z6" s="27">
        <f t="shared" si="5"/>
        <v>0.39024390243903562</v>
      </c>
      <c r="AA6" s="25">
        <f t="shared" si="6"/>
        <v>0.26829268292685388</v>
      </c>
      <c r="AB6" s="57">
        <f t="shared" ref="AB6:AB24" si="14">Z6-AA6</f>
        <v>0.12195121951218174</v>
      </c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39" s="9" customFormat="1">
      <c r="A7" s="30" t="s">
        <v>33</v>
      </c>
      <c r="B7" s="42">
        <v>1975</v>
      </c>
      <c r="C7" s="43">
        <v>24</v>
      </c>
      <c r="D7" s="44">
        <v>1.0319</v>
      </c>
      <c r="E7" s="44">
        <v>1.0318000000000001</v>
      </c>
      <c r="F7" s="36">
        <f t="shared" si="0"/>
        <v>9.9999999999988987E-5</v>
      </c>
      <c r="G7" s="43">
        <f t="shared" si="7"/>
        <v>1.0318499999999999</v>
      </c>
      <c r="H7" s="44">
        <v>1.0640000000000001</v>
      </c>
      <c r="I7" s="44">
        <v>1.0645</v>
      </c>
      <c r="J7" s="36">
        <f t="shared" si="1"/>
        <v>-4.9999999999994493E-4</v>
      </c>
      <c r="K7" s="43">
        <f t="shared" si="8"/>
        <v>1.0642499999999999</v>
      </c>
      <c r="L7" s="36">
        <v>1.0654999999999999</v>
      </c>
      <c r="M7" s="25">
        <v>1.0651999999999999</v>
      </c>
      <c r="N7" s="25">
        <f t="shared" si="9"/>
        <v>2.9999999999996696E-4</v>
      </c>
      <c r="O7" s="25">
        <f t="shared" si="10"/>
        <v>1.06535</v>
      </c>
      <c r="P7" s="40">
        <f t="shared" si="2"/>
        <v>1.1000000000001009E-3</v>
      </c>
      <c r="Q7" s="36">
        <v>1.0327</v>
      </c>
      <c r="R7" s="25">
        <v>1.0331999999999999</v>
      </c>
      <c r="S7" s="25">
        <f t="shared" si="11"/>
        <v>-4.9999999999994493E-4</v>
      </c>
      <c r="T7" s="25">
        <f t="shared" si="3"/>
        <v>1.03295</v>
      </c>
      <c r="U7" s="40">
        <f t="shared" si="4"/>
        <v>1.1000000000001009E-3</v>
      </c>
      <c r="V7" s="27">
        <v>1.0327</v>
      </c>
      <c r="W7" s="25">
        <v>1.0326</v>
      </c>
      <c r="X7" s="25">
        <f t="shared" si="12"/>
        <v>9.9999999999988987E-5</v>
      </c>
      <c r="Y7" s="25">
        <f t="shared" si="13"/>
        <v>1.0326499999999998</v>
      </c>
      <c r="Z7" s="27">
        <f t="shared" si="5"/>
        <v>0.55696202531650674</v>
      </c>
      <c r="AA7" s="25">
        <f t="shared" si="6"/>
        <v>0.40506329113919587</v>
      </c>
      <c r="AB7" s="57">
        <f t="shared" si="14"/>
        <v>0.15189873417731087</v>
      </c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s="9" customFormat="1">
      <c r="A8" s="30" t="s">
        <v>34</v>
      </c>
      <c r="B8" s="42">
        <v>1000</v>
      </c>
      <c r="C8" s="43">
        <v>25</v>
      </c>
      <c r="D8" s="44">
        <v>0.97799999999999998</v>
      </c>
      <c r="E8" s="44">
        <v>0.9778</v>
      </c>
      <c r="F8" s="36">
        <f t="shared" si="0"/>
        <v>1.9999999999997797E-4</v>
      </c>
      <c r="G8" s="43">
        <f t="shared" si="7"/>
        <v>0.97789999999999999</v>
      </c>
      <c r="H8" s="45">
        <v>1.0102</v>
      </c>
      <c r="I8" s="44">
        <v>1.0097</v>
      </c>
      <c r="J8" s="36">
        <f t="shared" si="1"/>
        <v>4.9999999999994493E-4</v>
      </c>
      <c r="K8" s="43">
        <f t="shared" si="8"/>
        <v>1.0099499999999999</v>
      </c>
      <c r="L8" s="30">
        <v>1.0149999999999999</v>
      </c>
      <c r="M8" s="25">
        <v>1.0147999999999999</v>
      </c>
      <c r="N8" s="25">
        <f t="shared" si="9"/>
        <v>1.9999999999997797E-4</v>
      </c>
      <c r="O8" s="25">
        <f t="shared" si="10"/>
        <v>1.0148999999999999</v>
      </c>
      <c r="P8" s="40">
        <f t="shared" si="2"/>
        <v>4.9500000000000099E-3</v>
      </c>
      <c r="Q8" s="30">
        <v>0.98040000000000005</v>
      </c>
      <c r="R8" s="25">
        <v>0.98029999999999995</v>
      </c>
      <c r="S8" s="25">
        <f t="shared" si="11"/>
        <v>1.0000000000010001E-4</v>
      </c>
      <c r="T8" s="25">
        <f t="shared" si="3"/>
        <v>0.98035000000000005</v>
      </c>
      <c r="U8" s="40">
        <f t="shared" si="4"/>
        <v>2.4500000000000632E-3</v>
      </c>
      <c r="V8" s="27">
        <v>0.98019999999999996</v>
      </c>
      <c r="W8" s="25">
        <v>0.98009999999999997</v>
      </c>
      <c r="X8" s="25">
        <f t="shared" si="12"/>
        <v>9.9999999999988987E-5</v>
      </c>
      <c r="Y8" s="25">
        <f t="shared" si="13"/>
        <v>0.98014999999999997</v>
      </c>
      <c r="Z8" s="27">
        <f t="shared" si="5"/>
        <v>4.9500000000000099</v>
      </c>
      <c r="AA8" s="25">
        <f t="shared" si="6"/>
        <v>2.2499999999999742</v>
      </c>
      <c r="AB8" s="25">
        <f t="shared" si="14"/>
        <v>2.7000000000000357</v>
      </c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>
      <c r="A9" s="30" t="s">
        <v>35</v>
      </c>
      <c r="B9" s="42">
        <v>2150</v>
      </c>
      <c r="C9" s="43">
        <v>27</v>
      </c>
      <c r="D9" s="44">
        <v>0.99329999999999996</v>
      </c>
      <c r="E9" s="44">
        <v>0.99309999999999998</v>
      </c>
      <c r="F9" s="36">
        <f t="shared" si="0"/>
        <v>1.9999999999997797E-4</v>
      </c>
      <c r="G9" s="43">
        <f t="shared" si="7"/>
        <v>0.99319999999999997</v>
      </c>
      <c r="H9" s="44">
        <v>1.0258</v>
      </c>
      <c r="I9" s="44">
        <v>1.0254000000000001</v>
      </c>
      <c r="J9" s="36">
        <f t="shared" si="1"/>
        <v>3.9999999999995595E-4</v>
      </c>
      <c r="K9" s="43">
        <f t="shared" si="8"/>
        <v>1.0256000000000001</v>
      </c>
      <c r="L9" s="30">
        <v>1.0263</v>
      </c>
      <c r="M9" s="37">
        <v>1.0263</v>
      </c>
      <c r="N9" s="25">
        <f t="shared" si="9"/>
        <v>0</v>
      </c>
      <c r="O9" s="25">
        <f t="shared" si="10"/>
        <v>1.0263</v>
      </c>
      <c r="P9" s="40">
        <f t="shared" si="2"/>
        <v>6.9999999999992291E-4</v>
      </c>
      <c r="Q9" s="30">
        <v>0.99339999999999995</v>
      </c>
      <c r="R9" s="37">
        <v>0.99339999999999995</v>
      </c>
      <c r="S9" s="25">
        <f t="shared" si="11"/>
        <v>0</v>
      </c>
      <c r="T9" s="25">
        <f t="shared" si="3"/>
        <v>0.99339999999999995</v>
      </c>
      <c r="U9" s="40">
        <f t="shared" si="4"/>
        <v>1.9999999999997797E-4</v>
      </c>
      <c r="V9" s="42">
        <v>0.99339999999999995</v>
      </c>
      <c r="W9" s="37">
        <v>0.99339999999999995</v>
      </c>
      <c r="X9" s="25">
        <f t="shared" si="12"/>
        <v>0</v>
      </c>
      <c r="Y9" s="25">
        <f t="shared" si="13"/>
        <v>0.99339999999999995</v>
      </c>
      <c r="Z9" s="27">
        <f t="shared" si="5"/>
        <v>0.32558139534880137</v>
      </c>
      <c r="AA9" s="57">
        <f t="shared" si="6"/>
        <v>9.3023255813943245E-2</v>
      </c>
      <c r="AB9" s="57">
        <f t="shared" si="14"/>
        <v>0.23255813953485813</v>
      </c>
    </row>
    <row r="10" spans="1:39">
      <c r="A10" s="30" t="s">
        <v>36</v>
      </c>
      <c r="B10" s="42">
        <v>2000</v>
      </c>
      <c r="C10" s="43">
        <v>28</v>
      </c>
      <c r="D10" s="44">
        <v>1.0111000000000001</v>
      </c>
      <c r="E10" s="44">
        <v>1.0111000000000001</v>
      </c>
      <c r="F10" s="36">
        <f t="shared" si="0"/>
        <v>0</v>
      </c>
      <c r="G10" s="43">
        <f t="shared" si="7"/>
        <v>1.0111000000000001</v>
      </c>
      <c r="H10" s="44">
        <v>1.0437000000000001</v>
      </c>
      <c r="I10" s="44">
        <v>1.0432999999999999</v>
      </c>
      <c r="J10" s="36">
        <f t="shared" si="1"/>
        <v>4.0000000000017799E-4</v>
      </c>
      <c r="K10" s="43">
        <f t="shared" si="8"/>
        <v>1.0434999999999999</v>
      </c>
      <c r="L10" s="30">
        <v>1.048</v>
      </c>
      <c r="M10" s="37">
        <v>1.0475000000000001</v>
      </c>
      <c r="N10" s="25">
        <f t="shared" si="9"/>
        <v>4.9999999999994493E-4</v>
      </c>
      <c r="O10" s="25">
        <f t="shared" si="10"/>
        <v>1.0477500000000002</v>
      </c>
      <c r="P10" s="40">
        <f t="shared" si="2"/>
        <v>4.2500000000003091E-3</v>
      </c>
      <c r="Q10" s="30">
        <v>1.0127999999999999</v>
      </c>
      <c r="R10" s="37">
        <v>1.0126999999999999</v>
      </c>
      <c r="S10" s="25">
        <f t="shared" si="11"/>
        <v>9.9999999999988987E-5</v>
      </c>
      <c r="T10" s="25">
        <f t="shared" si="3"/>
        <v>1.01275</v>
      </c>
      <c r="U10" s="40">
        <f t="shared" si="4"/>
        <v>1.6499999999999293E-3</v>
      </c>
      <c r="V10" s="42">
        <v>1.0127999999999999</v>
      </c>
      <c r="W10" s="37">
        <v>1.0125999999999999</v>
      </c>
      <c r="X10" s="25">
        <f t="shared" si="12"/>
        <v>1.9999999999997797E-4</v>
      </c>
      <c r="Y10" s="25">
        <f t="shared" si="13"/>
        <v>1.0126999999999999</v>
      </c>
      <c r="Z10" s="27">
        <f t="shared" si="5"/>
        <v>2.1250000000001545</v>
      </c>
      <c r="AA10" s="25">
        <f t="shared" si="6"/>
        <v>0.79999999999991189</v>
      </c>
      <c r="AB10" s="25">
        <f t="shared" si="14"/>
        <v>1.3250000000002427</v>
      </c>
    </row>
    <row r="11" spans="1:39">
      <c r="A11" s="30" t="s">
        <v>37</v>
      </c>
      <c r="B11" s="42">
        <v>1800</v>
      </c>
      <c r="C11" s="43">
        <v>29</v>
      </c>
      <c r="D11" s="44">
        <v>0.95089999999999997</v>
      </c>
      <c r="E11" s="44">
        <v>0.95120000000000005</v>
      </c>
      <c r="F11" s="36">
        <f t="shared" si="0"/>
        <v>-3.0000000000007798E-4</v>
      </c>
      <c r="G11" s="43">
        <f t="shared" si="7"/>
        <v>0.95104999999999995</v>
      </c>
      <c r="H11" s="44">
        <v>0.98380000000000001</v>
      </c>
      <c r="I11" s="44">
        <v>0.98340000000000005</v>
      </c>
      <c r="J11" s="36">
        <f t="shared" si="1"/>
        <v>3.9999999999995595E-4</v>
      </c>
      <c r="K11" s="43">
        <f t="shared" si="8"/>
        <v>0.98360000000000003</v>
      </c>
      <c r="L11" s="30">
        <v>0.98609999999999998</v>
      </c>
      <c r="M11" s="37">
        <v>0.98599999999999999</v>
      </c>
      <c r="N11" s="25">
        <f t="shared" si="9"/>
        <v>9.9999999999988987E-5</v>
      </c>
      <c r="O11" s="25">
        <f t="shared" si="10"/>
        <v>0.98604999999999998</v>
      </c>
      <c r="P11" s="40">
        <f t="shared" si="2"/>
        <v>2.4499999999999522E-3</v>
      </c>
      <c r="Q11" s="30">
        <v>0.95309999999999995</v>
      </c>
      <c r="R11" s="37">
        <v>0.95279999999999998</v>
      </c>
      <c r="S11" s="25">
        <f t="shared" si="11"/>
        <v>2.9999999999996696E-4</v>
      </c>
      <c r="T11" s="25">
        <f t="shared" si="3"/>
        <v>0.95294999999999996</v>
      </c>
      <c r="U11" s="40">
        <f t="shared" si="4"/>
        <v>1.9000000000000128E-3</v>
      </c>
      <c r="V11" s="42">
        <v>0.95279999999999998</v>
      </c>
      <c r="W11" s="37">
        <v>0.95279999999999998</v>
      </c>
      <c r="X11" s="25">
        <f t="shared" si="12"/>
        <v>0</v>
      </c>
      <c r="Y11" s="25">
        <f t="shared" si="13"/>
        <v>0.95279999999999998</v>
      </c>
      <c r="Z11" s="27">
        <f t="shared" si="5"/>
        <v>1.3611111111110845</v>
      </c>
      <c r="AA11" s="25">
        <f t="shared" si="6"/>
        <v>0.97222222222223853</v>
      </c>
      <c r="AB11" s="25">
        <f t="shared" si="14"/>
        <v>0.38888888888884598</v>
      </c>
    </row>
    <row r="12" spans="1:39">
      <c r="A12" s="30" t="s">
        <v>38</v>
      </c>
      <c r="B12" s="42">
        <v>2020</v>
      </c>
      <c r="C12" s="43">
        <v>30</v>
      </c>
      <c r="D12" s="44">
        <v>0.99490000000000001</v>
      </c>
      <c r="E12" s="44">
        <v>0.99509999999999998</v>
      </c>
      <c r="F12" s="36">
        <f t="shared" si="0"/>
        <v>-1.9999999999997797E-4</v>
      </c>
      <c r="G12" s="43">
        <f t="shared" si="7"/>
        <v>0.995</v>
      </c>
      <c r="H12" s="44">
        <v>1.0275000000000001</v>
      </c>
      <c r="I12" s="44">
        <v>1.0269999999999999</v>
      </c>
      <c r="J12" s="36">
        <f t="shared" si="1"/>
        <v>5.0000000000016698E-4</v>
      </c>
      <c r="K12" s="43">
        <f t="shared" si="8"/>
        <v>1.02725</v>
      </c>
      <c r="L12" s="30">
        <v>1.0342</v>
      </c>
      <c r="M12" s="37">
        <v>1.0346</v>
      </c>
      <c r="N12" s="37">
        <f t="shared" si="9"/>
        <v>-3.9999999999995595E-4</v>
      </c>
      <c r="O12" s="25">
        <f t="shared" si="10"/>
        <v>1.0344</v>
      </c>
      <c r="P12" s="40">
        <f t="shared" si="2"/>
        <v>7.1499999999999897E-3</v>
      </c>
      <c r="Q12" s="30">
        <v>1.0012000000000001</v>
      </c>
      <c r="R12" s="37">
        <v>1.0012000000000001</v>
      </c>
      <c r="S12" s="37">
        <f t="shared" si="11"/>
        <v>0</v>
      </c>
      <c r="T12" s="25">
        <f t="shared" si="3"/>
        <v>1.0012000000000001</v>
      </c>
      <c r="U12" s="40">
        <f t="shared" si="4"/>
        <v>6.2000000000000943E-3</v>
      </c>
      <c r="V12" s="42">
        <v>1.0003</v>
      </c>
      <c r="W12" s="37">
        <v>1.0001</v>
      </c>
      <c r="X12" s="25">
        <f t="shared" si="12"/>
        <v>1.9999999999997797E-4</v>
      </c>
      <c r="Y12" s="25">
        <f t="shared" si="13"/>
        <v>1.0002</v>
      </c>
      <c r="Z12" s="27">
        <f t="shared" si="5"/>
        <v>3.5396039603960343</v>
      </c>
      <c r="AA12" s="25">
        <f t="shared" si="6"/>
        <v>2.5742574257425654</v>
      </c>
      <c r="AB12" s="25">
        <f t="shared" si="14"/>
        <v>0.96534653465346887</v>
      </c>
    </row>
    <row r="13" spans="1:39">
      <c r="A13" s="30" t="s">
        <v>39</v>
      </c>
      <c r="B13" s="42">
        <v>2120</v>
      </c>
      <c r="C13" s="43">
        <v>31</v>
      </c>
      <c r="D13" s="44">
        <v>0.98070000000000002</v>
      </c>
      <c r="E13" s="44">
        <v>0.98060000000000003</v>
      </c>
      <c r="F13" s="36">
        <f t="shared" si="0"/>
        <v>9.9999999999988987E-5</v>
      </c>
      <c r="G13" s="43">
        <f t="shared" si="7"/>
        <v>0.98065000000000002</v>
      </c>
      <c r="H13" s="44">
        <v>1.0132000000000001</v>
      </c>
      <c r="I13" s="44">
        <v>1.0127999999999999</v>
      </c>
      <c r="J13" s="36">
        <f t="shared" si="1"/>
        <v>4.0000000000017799E-4</v>
      </c>
      <c r="K13" s="43">
        <f t="shared" si="8"/>
        <v>1.0129999999999999</v>
      </c>
      <c r="L13" s="30">
        <v>1.0138</v>
      </c>
      <c r="M13" s="37">
        <v>1.0138</v>
      </c>
      <c r="N13" s="25">
        <f t="shared" si="9"/>
        <v>0</v>
      </c>
      <c r="O13" s="25">
        <f t="shared" si="10"/>
        <v>1.0138</v>
      </c>
      <c r="P13" s="40">
        <f t="shared" si="2"/>
        <v>8.0000000000013394E-4</v>
      </c>
      <c r="Q13" s="30">
        <v>0.98140000000000005</v>
      </c>
      <c r="R13" s="37">
        <v>0.98150000000000004</v>
      </c>
      <c r="S13" s="25">
        <f t="shared" si="11"/>
        <v>-9.9999999999988987E-5</v>
      </c>
      <c r="T13" s="25">
        <f t="shared" si="3"/>
        <v>0.98145000000000004</v>
      </c>
      <c r="U13" s="40">
        <f t="shared" si="4"/>
        <v>8.0000000000002292E-4</v>
      </c>
      <c r="V13" s="42">
        <v>0.98129999999999995</v>
      </c>
      <c r="W13" s="37">
        <v>0.98140000000000005</v>
      </c>
      <c r="X13" s="25">
        <f t="shared" si="12"/>
        <v>-1.0000000000010001E-4</v>
      </c>
      <c r="Y13" s="25">
        <f t="shared" si="13"/>
        <v>0.98134999999999994</v>
      </c>
      <c r="Z13" s="27">
        <f t="shared" si="5"/>
        <v>0.37735849056610088</v>
      </c>
      <c r="AA13" s="25">
        <f t="shared" si="6"/>
        <v>0.33018867924524664</v>
      </c>
      <c r="AB13" s="57">
        <f t="shared" si="14"/>
        <v>4.7169811320854238E-2</v>
      </c>
    </row>
    <row r="14" spans="1:39">
      <c r="A14" s="30" t="s">
        <v>40</v>
      </c>
      <c r="B14" s="42">
        <v>2120</v>
      </c>
      <c r="C14" s="43">
        <v>32</v>
      </c>
      <c r="D14" s="44">
        <v>0.99670000000000003</v>
      </c>
      <c r="E14" s="44">
        <v>0.99670000000000003</v>
      </c>
      <c r="F14" s="36">
        <f t="shared" si="0"/>
        <v>0</v>
      </c>
      <c r="G14" s="43">
        <f t="shared" si="7"/>
        <v>0.99670000000000003</v>
      </c>
      <c r="H14" s="44">
        <v>1.0286</v>
      </c>
      <c r="I14" s="44">
        <v>1.0288999999999999</v>
      </c>
      <c r="J14" s="36">
        <f t="shared" si="1"/>
        <v>-2.9999999999996696E-4</v>
      </c>
      <c r="K14" s="43">
        <f t="shared" si="8"/>
        <v>1.0287500000000001</v>
      </c>
      <c r="L14" s="30">
        <v>1.0311999999999999</v>
      </c>
      <c r="M14" s="37">
        <v>1.0311999999999999</v>
      </c>
      <c r="N14" s="25">
        <f t="shared" si="9"/>
        <v>0</v>
      </c>
      <c r="O14" s="25">
        <f t="shared" si="10"/>
        <v>1.0311999999999999</v>
      </c>
      <c r="P14" s="40">
        <f t="shared" si="2"/>
        <v>2.4499999999998412E-3</v>
      </c>
      <c r="Q14" s="30">
        <v>0.99860000000000004</v>
      </c>
      <c r="R14" s="37">
        <v>0.99850000000000005</v>
      </c>
      <c r="S14" s="25">
        <f t="shared" si="11"/>
        <v>9.9999999999988987E-5</v>
      </c>
      <c r="T14" s="25">
        <f t="shared" si="3"/>
        <v>0.99855000000000005</v>
      </c>
      <c r="U14" s="40">
        <f t="shared" si="4"/>
        <v>1.8500000000000183E-3</v>
      </c>
      <c r="V14" s="42">
        <v>0.99809999999999999</v>
      </c>
      <c r="W14" s="37">
        <v>0.99860000000000004</v>
      </c>
      <c r="X14" s="25">
        <f t="shared" si="12"/>
        <v>-5.0000000000005596E-4</v>
      </c>
      <c r="Y14" s="25">
        <f t="shared" si="13"/>
        <v>0.99835000000000007</v>
      </c>
      <c r="Z14" s="27">
        <f t="shared" si="5"/>
        <v>1.1556603773584155</v>
      </c>
      <c r="AA14" s="25">
        <f t="shared" si="6"/>
        <v>0.77830188679247181</v>
      </c>
      <c r="AB14" s="25">
        <f t="shared" si="14"/>
        <v>0.37735849056594373</v>
      </c>
    </row>
    <row r="15" spans="1:39">
      <c r="A15" s="30" t="s">
        <v>41</v>
      </c>
      <c r="B15" s="42">
        <v>2070</v>
      </c>
      <c r="C15" s="43">
        <v>33</v>
      </c>
      <c r="D15" s="44">
        <v>1.0059</v>
      </c>
      <c r="E15" s="44">
        <v>1.0057</v>
      </c>
      <c r="F15" s="36">
        <f t="shared" si="0"/>
        <v>1.9999999999997797E-4</v>
      </c>
      <c r="G15" s="43">
        <f t="shared" si="7"/>
        <v>1.0058</v>
      </c>
      <c r="H15" s="44">
        <v>1.0377000000000001</v>
      </c>
      <c r="I15" s="44">
        <v>1.0382</v>
      </c>
      <c r="J15" s="36">
        <f t="shared" si="1"/>
        <v>-4.9999999999994493E-4</v>
      </c>
      <c r="K15" s="43">
        <f t="shared" si="8"/>
        <v>1.0379499999999999</v>
      </c>
      <c r="L15" s="30">
        <v>1.0407999999999999</v>
      </c>
      <c r="M15" s="37">
        <v>1.0407999999999999</v>
      </c>
      <c r="N15" s="25">
        <f t="shared" si="9"/>
        <v>0</v>
      </c>
      <c r="O15" s="25">
        <f t="shared" si="10"/>
        <v>1.0407999999999999</v>
      </c>
      <c r="P15" s="40">
        <f t="shared" si="2"/>
        <v>2.8500000000000192E-3</v>
      </c>
      <c r="Q15" s="30">
        <v>1.0084</v>
      </c>
      <c r="R15" s="37">
        <v>1.0081</v>
      </c>
      <c r="S15" s="25">
        <f t="shared" si="11"/>
        <v>2.9999999999996696E-4</v>
      </c>
      <c r="T15" s="25">
        <f t="shared" si="3"/>
        <v>1.0082499999999999</v>
      </c>
      <c r="U15" s="40">
        <f t="shared" si="4"/>
        <v>2.4499999999998412E-3</v>
      </c>
      <c r="V15" s="42">
        <v>1.0075000000000001</v>
      </c>
      <c r="W15" s="37">
        <v>1.0079</v>
      </c>
      <c r="X15" s="25">
        <f t="shared" si="12"/>
        <v>-3.9999999999995595E-4</v>
      </c>
      <c r="Y15" s="25">
        <f t="shared" si="13"/>
        <v>1.0077</v>
      </c>
      <c r="Z15" s="27">
        <f t="shared" si="5"/>
        <v>1.376811594202908</v>
      </c>
      <c r="AA15" s="25">
        <f t="shared" si="6"/>
        <v>0.917874396135272</v>
      </c>
      <c r="AB15" s="25">
        <f t="shared" si="14"/>
        <v>0.458937198067636</v>
      </c>
    </row>
    <row r="16" spans="1:39">
      <c r="A16" s="30" t="s">
        <v>42</v>
      </c>
      <c r="B16" s="42">
        <v>2100</v>
      </c>
      <c r="C16" s="43">
        <v>34</v>
      </c>
      <c r="D16" s="44">
        <v>1.0325</v>
      </c>
      <c r="E16" s="44">
        <v>1.0324</v>
      </c>
      <c r="F16" s="36">
        <f t="shared" si="0"/>
        <v>9.9999999999988987E-5</v>
      </c>
      <c r="G16" s="43">
        <f t="shared" si="7"/>
        <v>1.0324499999999999</v>
      </c>
      <c r="H16" s="44">
        <v>1.0648</v>
      </c>
      <c r="I16" s="44">
        <v>1.0649999999999999</v>
      </c>
      <c r="J16" s="36">
        <f t="shared" si="1"/>
        <v>-1.9999999999997797E-4</v>
      </c>
      <c r="K16" s="43">
        <f t="shared" si="8"/>
        <v>1.0649</v>
      </c>
      <c r="L16" s="30">
        <v>1.0664</v>
      </c>
      <c r="M16" s="37">
        <v>1.0663</v>
      </c>
      <c r="N16" s="25">
        <f t="shared" si="9"/>
        <v>9.9999999999988987E-5</v>
      </c>
      <c r="O16" s="25">
        <f t="shared" si="10"/>
        <v>1.0663499999999999</v>
      </c>
      <c r="P16" s="40">
        <f t="shared" si="2"/>
        <v>1.4499999999999513E-3</v>
      </c>
      <c r="Q16" s="30">
        <v>1.0334000000000001</v>
      </c>
      <c r="R16" s="37">
        <v>1.0333000000000001</v>
      </c>
      <c r="S16" s="25">
        <f t="shared" si="11"/>
        <v>9.9999999999988987E-5</v>
      </c>
      <c r="T16" s="25">
        <f t="shared" si="3"/>
        <v>1.03335</v>
      </c>
      <c r="U16" s="40">
        <f t="shared" si="4"/>
        <v>9.0000000000012292E-4</v>
      </c>
      <c r="V16" s="42">
        <v>1.0337000000000001</v>
      </c>
      <c r="W16" s="37">
        <v>1.0338000000000001</v>
      </c>
      <c r="X16" s="25">
        <f t="shared" si="12"/>
        <v>-9.9999999999988987E-5</v>
      </c>
      <c r="Y16" s="25">
        <f t="shared" si="13"/>
        <v>1.0337499999999999</v>
      </c>
      <c r="Z16" s="27">
        <f t="shared" si="5"/>
        <v>0.69047619047616726</v>
      </c>
      <c r="AA16" s="25">
        <f t="shared" si="6"/>
        <v>0.61904761904765659</v>
      </c>
      <c r="AB16" s="57">
        <f t="shared" si="14"/>
        <v>7.1428571428510668E-2</v>
      </c>
    </row>
    <row r="17" spans="1:29">
      <c r="A17" s="59" t="s">
        <v>43</v>
      </c>
      <c r="B17" s="60">
        <v>2100</v>
      </c>
      <c r="C17" s="61">
        <v>35</v>
      </c>
      <c r="D17" s="62">
        <v>1.0134000000000001</v>
      </c>
      <c r="E17" s="62">
        <v>1.0135000000000001</v>
      </c>
      <c r="F17" s="63">
        <f t="shared" si="0"/>
        <v>-9.9999999999988987E-5</v>
      </c>
      <c r="G17" s="61">
        <f t="shared" si="7"/>
        <v>1.0134500000000002</v>
      </c>
      <c r="H17" s="62">
        <v>1.0465</v>
      </c>
      <c r="I17" s="62">
        <v>1.046</v>
      </c>
      <c r="J17" s="63">
        <f t="shared" si="1"/>
        <v>4.9999999999994493E-4</v>
      </c>
      <c r="K17" s="61">
        <f t="shared" si="8"/>
        <v>1.0462500000000001</v>
      </c>
      <c r="L17" s="59">
        <v>1.0463</v>
      </c>
      <c r="M17" s="59">
        <v>1.0466</v>
      </c>
      <c r="N17" s="63">
        <f t="shared" si="9"/>
        <v>-2.9999999999996696E-4</v>
      </c>
      <c r="O17" s="63">
        <f t="shared" si="10"/>
        <v>1.0464500000000001</v>
      </c>
      <c r="P17" s="61">
        <f t="shared" si="2"/>
        <v>1.9999999999997797E-4</v>
      </c>
      <c r="Q17" s="59">
        <v>1.0139</v>
      </c>
      <c r="R17" s="59">
        <v>1.0138</v>
      </c>
      <c r="S17" s="63">
        <f t="shared" si="11"/>
        <v>9.9999999999988987E-5</v>
      </c>
      <c r="T17" s="63">
        <f>(Q17+R17)/2</f>
        <v>1.0138500000000001</v>
      </c>
      <c r="U17" s="61">
        <f t="shared" si="4"/>
        <v>3.9999999999995595E-4</v>
      </c>
      <c r="V17" s="60">
        <v>1.0139</v>
      </c>
      <c r="W17" s="59">
        <v>1.0143</v>
      </c>
      <c r="X17" s="63">
        <f t="shared" si="12"/>
        <v>-3.9999999999995595E-4</v>
      </c>
      <c r="Y17" s="63">
        <f>(V17+W17)/2</f>
        <v>1.0141</v>
      </c>
      <c r="Z17" s="65">
        <f t="shared" si="5"/>
        <v>9.5238095238084741E-2</v>
      </c>
      <c r="AA17" s="57">
        <f>Z17</f>
        <v>9.5238095238084741E-2</v>
      </c>
      <c r="AB17" s="57">
        <f>Z17-AA17</f>
        <v>0</v>
      </c>
      <c r="AC17" s="58" t="s">
        <v>95</v>
      </c>
    </row>
    <row r="18" spans="1:29">
      <c r="A18" s="59" t="s">
        <v>44</v>
      </c>
      <c r="B18" s="60">
        <v>2090</v>
      </c>
      <c r="C18" s="61">
        <v>36</v>
      </c>
      <c r="D18" s="62">
        <v>1.0044</v>
      </c>
      <c r="E18" s="62">
        <v>1.0047999999999999</v>
      </c>
      <c r="F18" s="63">
        <f t="shared" si="0"/>
        <v>-3.9999999999995595E-4</v>
      </c>
      <c r="G18" s="61">
        <f t="shared" si="7"/>
        <v>1.0045999999999999</v>
      </c>
      <c r="H18" s="62">
        <v>1.0367</v>
      </c>
      <c r="I18" s="62">
        <v>1.0371999999999999</v>
      </c>
      <c r="J18" s="63">
        <f t="shared" si="1"/>
        <v>-4.9999999999994493E-4</v>
      </c>
      <c r="K18" s="61">
        <f t="shared" si="8"/>
        <v>1.03695</v>
      </c>
      <c r="L18" s="59">
        <v>1.0369999999999999</v>
      </c>
      <c r="M18" s="59">
        <v>1.0373000000000001</v>
      </c>
      <c r="N18" s="63">
        <f t="shared" si="9"/>
        <v>-3.00000000000189E-4</v>
      </c>
      <c r="O18" s="63">
        <f t="shared" si="10"/>
        <v>1.03715</v>
      </c>
      <c r="P18" s="61">
        <f t="shared" si="2"/>
        <v>1.9999999999997797E-4</v>
      </c>
      <c r="Q18" s="59">
        <v>1.0045999999999999</v>
      </c>
      <c r="R18" s="59">
        <v>1.0044999999999999</v>
      </c>
      <c r="S18" s="63">
        <f t="shared" si="11"/>
        <v>9.9999999999988987E-5</v>
      </c>
      <c r="T18" s="63">
        <f t="shared" si="3"/>
        <v>1.0045500000000001</v>
      </c>
      <c r="U18" s="61">
        <f t="shared" si="4"/>
        <v>-4.9999999999883471E-5</v>
      </c>
      <c r="V18" s="60">
        <v>1.0048999999999999</v>
      </c>
      <c r="W18" s="59">
        <v>1.0048999999999999</v>
      </c>
      <c r="X18" s="63">
        <f t="shared" si="12"/>
        <v>0</v>
      </c>
      <c r="Y18" s="63">
        <f>(V18+W18)/2</f>
        <v>1.0048999999999999</v>
      </c>
      <c r="Z18" s="65">
        <f t="shared" si="5"/>
        <v>9.5693779904295687E-2</v>
      </c>
      <c r="AA18" s="57">
        <f>Z18</f>
        <v>9.5693779904295687E-2</v>
      </c>
      <c r="AB18" s="57">
        <f t="shared" si="14"/>
        <v>0</v>
      </c>
    </row>
    <row r="19" spans="1:29">
      <c r="A19" s="30" t="s">
        <v>45</v>
      </c>
      <c r="B19" s="42">
        <v>2060</v>
      </c>
      <c r="C19" s="43">
        <v>37</v>
      </c>
      <c r="D19" s="44">
        <v>0.99519999999999997</v>
      </c>
      <c r="E19" s="44">
        <v>0.995</v>
      </c>
      <c r="F19" s="36">
        <f t="shared" si="0"/>
        <v>1.9999999999997797E-4</v>
      </c>
      <c r="G19" s="43">
        <f t="shared" si="7"/>
        <v>0.99509999999999998</v>
      </c>
      <c r="H19" s="44">
        <v>1.0274000000000001</v>
      </c>
      <c r="I19" s="44">
        <v>1.0276000000000001</v>
      </c>
      <c r="J19" s="36">
        <f t="shared" si="1"/>
        <v>-1.9999999999997797E-4</v>
      </c>
      <c r="K19" s="43">
        <f t="shared" si="8"/>
        <v>1.0275000000000001</v>
      </c>
      <c r="L19" s="30">
        <v>1.0278</v>
      </c>
      <c r="M19" s="37">
        <v>1.0281</v>
      </c>
      <c r="N19" s="25">
        <f t="shared" si="9"/>
        <v>-2.9999999999996696E-4</v>
      </c>
      <c r="O19" s="25">
        <f t="shared" si="10"/>
        <v>1.0279500000000001</v>
      </c>
      <c r="P19" s="40">
        <f t="shared" si="2"/>
        <v>4.5000000000006146E-4</v>
      </c>
      <c r="Q19" s="30">
        <v>0.99550000000000005</v>
      </c>
      <c r="R19" s="37">
        <v>0.99529999999999996</v>
      </c>
      <c r="S19" s="25">
        <f t="shared" si="11"/>
        <v>2.00000000000089E-4</v>
      </c>
      <c r="T19" s="25">
        <f t="shared" si="3"/>
        <v>0.99540000000000006</v>
      </c>
      <c r="U19" s="40">
        <f t="shared" si="4"/>
        <v>3.0000000000007798E-4</v>
      </c>
      <c r="V19" s="42">
        <v>0.99529999999999996</v>
      </c>
      <c r="W19" s="37">
        <v>0.99560000000000004</v>
      </c>
      <c r="X19" s="25">
        <f t="shared" si="12"/>
        <v>-3.0000000000007798E-4</v>
      </c>
      <c r="Y19" s="25">
        <f t="shared" si="13"/>
        <v>0.99544999999999995</v>
      </c>
      <c r="Z19" s="65">
        <f t="shared" si="5"/>
        <v>0.2184466019417774</v>
      </c>
      <c r="AA19" s="57">
        <f t="shared" ref="AA19:AA24" si="15">((Y19-G19)*1000)/(B19/1000)</f>
        <v>0.1699029126213405</v>
      </c>
      <c r="AB19" s="57">
        <f t="shared" si="14"/>
        <v>4.85436893204369E-2</v>
      </c>
    </row>
    <row r="20" spans="1:29">
      <c r="A20" s="30" t="s">
        <v>46</v>
      </c>
      <c r="B20" s="42">
        <v>2045</v>
      </c>
      <c r="C20" s="43">
        <v>38</v>
      </c>
      <c r="D20" s="44">
        <v>0.99519999999999997</v>
      </c>
      <c r="E20" s="44">
        <v>0.99490000000000001</v>
      </c>
      <c r="F20" s="36">
        <f t="shared" si="0"/>
        <v>2.9999999999996696E-4</v>
      </c>
      <c r="G20" s="43">
        <f t="shared" si="7"/>
        <v>0.99504999999999999</v>
      </c>
      <c r="H20" s="44">
        <v>1.0270999999999999</v>
      </c>
      <c r="I20" s="44">
        <v>1.0275000000000001</v>
      </c>
      <c r="J20" s="36">
        <f t="shared" si="1"/>
        <v>-4.0000000000017799E-4</v>
      </c>
      <c r="K20" s="43">
        <f t="shared" si="8"/>
        <v>1.0272999999999999</v>
      </c>
      <c r="L20" s="30">
        <v>1.0279</v>
      </c>
      <c r="M20" s="37">
        <v>1.0279</v>
      </c>
      <c r="N20" s="25">
        <f t="shared" si="9"/>
        <v>0</v>
      </c>
      <c r="O20" s="25">
        <f t="shared" si="10"/>
        <v>1.0279</v>
      </c>
      <c r="P20" s="40">
        <f t="shared" si="2"/>
        <v>6.0000000000015596E-4</v>
      </c>
      <c r="Q20" s="30">
        <v>0.99519999999999997</v>
      </c>
      <c r="R20" s="37">
        <v>0.99539999999999995</v>
      </c>
      <c r="S20" s="25">
        <f t="shared" si="11"/>
        <v>-1.9999999999997797E-4</v>
      </c>
      <c r="T20" s="25">
        <f t="shared" si="3"/>
        <v>0.99529999999999996</v>
      </c>
      <c r="U20" s="40">
        <f t="shared" si="4"/>
        <v>2.4999999999997247E-4</v>
      </c>
      <c r="V20" s="42">
        <v>0.99560000000000004</v>
      </c>
      <c r="W20" s="37">
        <v>0.99570000000000003</v>
      </c>
      <c r="X20" s="25">
        <f t="shared" si="12"/>
        <v>-9.9999999999988987E-5</v>
      </c>
      <c r="Y20" s="25">
        <f t="shared" si="13"/>
        <v>0.99565000000000003</v>
      </c>
      <c r="Z20" s="27">
        <f t="shared" si="5"/>
        <v>0.29339853300741126</v>
      </c>
      <c r="AA20" s="25">
        <f t="shared" si="15"/>
        <v>0.29339853300735697</v>
      </c>
      <c r="AB20" s="57">
        <f t="shared" si="14"/>
        <v>5.4289905904170155E-14</v>
      </c>
    </row>
    <row r="21" spans="1:29">
      <c r="A21" s="30" t="s">
        <v>47</v>
      </c>
      <c r="B21" s="42">
        <v>2070</v>
      </c>
      <c r="C21" s="43">
        <v>39</v>
      </c>
      <c r="D21" s="44">
        <v>0.97770000000000001</v>
      </c>
      <c r="E21" s="44">
        <v>0.97729999999999995</v>
      </c>
      <c r="F21" s="36">
        <f t="shared" si="0"/>
        <v>4.0000000000006697E-4</v>
      </c>
      <c r="G21" s="43">
        <f t="shared" si="7"/>
        <v>0.97750000000000004</v>
      </c>
      <c r="H21" s="44">
        <v>1.0094000000000001</v>
      </c>
      <c r="I21" s="44">
        <v>1.0098</v>
      </c>
      <c r="J21" s="36">
        <f t="shared" si="1"/>
        <v>-3.9999999999995595E-4</v>
      </c>
      <c r="K21" s="43">
        <f t="shared" si="8"/>
        <v>1.0096000000000001</v>
      </c>
      <c r="L21" s="30">
        <v>1.0114000000000001</v>
      </c>
      <c r="M21" s="37">
        <v>1.0109999999999999</v>
      </c>
      <c r="N21" s="25">
        <f t="shared" si="9"/>
        <v>4.0000000000017799E-4</v>
      </c>
      <c r="O21" s="25">
        <f t="shared" si="10"/>
        <v>1.0112000000000001</v>
      </c>
      <c r="P21" s="40">
        <f t="shared" si="2"/>
        <v>1.6000000000000458E-3</v>
      </c>
      <c r="Q21" s="30">
        <v>0.97840000000000005</v>
      </c>
      <c r="R21" s="37">
        <v>0.97829999999999995</v>
      </c>
      <c r="S21" s="25">
        <f t="shared" si="11"/>
        <v>1.0000000000010001E-4</v>
      </c>
      <c r="T21" s="25">
        <f t="shared" si="3"/>
        <v>0.97835000000000005</v>
      </c>
      <c r="U21" s="40">
        <f t="shared" si="4"/>
        <v>8.5000000000001741E-4</v>
      </c>
      <c r="V21" s="42">
        <v>0.97829999999999995</v>
      </c>
      <c r="W21" s="37">
        <v>0.97819999999999996</v>
      </c>
      <c r="X21" s="25">
        <f t="shared" si="12"/>
        <v>9.9999999999988987E-5</v>
      </c>
      <c r="Y21" s="25">
        <f t="shared" si="13"/>
        <v>0.97824999999999995</v>
      </c>
      <c r="Z21" s="27">
        <f t="shared" si="5"/>
        <v>0.77294685990340384</v>
      </c>
      <c r="AA21" s="25">
        <f t="shared" si="15"/>
        <v>0.36231884057967029</v>
      </c>
      <c r="AB21" s="25">
        <f t="shared" si="14"/>
        <v>0.41062801932373355</v>
      </c>
    </row>
    <row r="22" spans="1:29">
      <c r="A22" s="30" t="s">
        <v>48</v>
      </c>
      <c r="B22" s="42">
        <v>2055</v>
      </c>
      <c r="C22" s="43">
        <v>40</v>
      </c>
      <c r="D22" s="44">
        <v>0.95409999999999995</v>
      </c>
      <c r="E22" s="44">
        <v>0.95389999999999997</v>
      </c>
      <c r="F22" s="36">
        <f t="shared" si="0"/>
        <v>1.9999999999997797E-4</v>
      </c>
      <c r="G22" s="43">
        <f t="shared" si="7"/>
        <v>0.95399999999999996</v>
      </c>
      <c r="H22" s="44">
        <v>0.98619999999999997</v>
      </c>
      <c r="I22" s="44">
        <v>0.98670000000000002</v>
      </c>
      <c r="J22" s="36">
        <f t="shared" si="1"/>
        <v>-5.0000000000005596E-4</v>
      </c>
      <c r="K22" s="43">
        <f t="shared" si="8"/>
        <v>0.98645000000000005</v>
      </c>
      <c r="L22" s="30">
        <v>0.99299999999999999</v>
      </c>
      <c r="M22" s="37">
        <v>0.99299999999999999</v>
      </c>
      <c r="N22" s="25">
        <f t="shared" si="9"/>
        <v>0</v>
      </c>
      <c r="O22" s="25">
        <f t="shared" si="10"/>
        <v>0.99299999999999999</v>
      </c>
      <c r="P22" s="40">
        <f t="shared" si="2"/>
        <v>6.5499999999999448E-3</v>
      </c>
      <c r="Q22" s="30">
        <v>0.95650000000000002</v>
      </c>
      <c r="R22" s="37">
        <v>0.95689999999999997</v>
      </c>
      <c r="S22" s="25">
        <f t="shared" si="11"/>
        <v>-3.9999999999995595E-4</v>
      </c>
      <c r="T22" s="25">
        <f t="shared" si="3"/>
        <v>0.95669999999999999</v>
      </c>
      <c r="U22" s="40">
        <f t="shared" si="4"/>
        <v>2.7000000000000357E-3</v>
      </c>
      <c r="V22" s="42">
        <v>0.95669999999999999</v>
      </c>
      <c r="W22" s="37">
        <v>0.95650000000000002</v>
      </c>
      <c r="X22" s="25">
        <f t="shared" si="12"/>
        <v>1.9999999999997797E-4</v>
      </c>
      <c r="Y22" s="25">
        <f t="shared" si="13"/>
        <v>0.95660000000000001</v>
      </c>
      <c r="Z22" s="27">
        <f t="shared" si="5"/>
        <v>3.1873479318734521</v>
      </c>
      <c r="AA22" s="25">
        <f t="shared" si="15"/>
        <v>1.2652068126520908</v>
      </c>
      <c r="AB22" s="25">
        <f t="shared" si="14"/>
        <v>1.9221411192213613</v>
      </c>
    </row>
    <row r="23" spans="1:29">
      <c r="A23" s="30" t="s">
        <v>49</v>
      </c>
      <c r="B23" s="42">
        <v>2060</v>
      </c>
      <c r="C23" s="43">
        <v>41</v>
      </c>
      <c r="D23" s="44">
        <v>0.99319999999999997</v>
      </c>
      <c r="E23" s="44">
        <v>0.99299999999999999</v>
      </c>
      <c r="F23" s="36">
        <f t="shared" si="0"/>
        <v>1.9999999999997797E-4</v>
      </c>
      <c r="G23" s="43">
        <f t="shared" si="7"/>
        <v>0.99309999999999998</v>
      </c>
      <c r="H23" s="44">
        <v>1.0257000000000001</v>
      </c>
      <c r="I23" s="44">
        <v>1.0255000000000001</v>
      </c>
      <c r="J23" s="36">
        <f t="shared" si="1"/>
        <v>1.9999999999997797E-4</v>
      </c>
      <c r="K23" s="43">
        <f t="shared" si="8"/>
        <v>1.0256000000000001</v>
      </c>
      <c r="L23" s="30">
        <v>1.0281</v>
      </c>
      <c r="M23" s="37">
        <v>1.0277000000000001</v>
      </c>
      <c r="N23" s="25">
        <f t="shared" si="9"/>
        <v>3.9999999999995595E-4</v>
      </c>
      <c r="O23" s="25">
        <f t="shared" si="10"/>
        <v>1.0279</v>
      </c>
      <c r="P23" s="40">
        <f t="shared" si="2"/>
        <v>2.2999999999999687E-3</v>
      </c>
      <c r="Q23" s="30">
        <v>0.99480000000000002</v>
      </c>
      <c r="R23" s="37">
        <v>0.99450000000000005</v>
      </c>
      <c r="S23" s="25">
        <f t="shared" si="11"/>
        <v>2.9999999999996696E-4</v>
      </c>
      <c r="T23" s="25">
        <f t="shared" si="3"/>
        <v>0.99465000000000003</v>
      </c>
      <c r="U23" s="40">
        <f t="shared" si="4"/>
        <v>1.5500000000000513E-3</v>
      </c>
      <c r="V23" s="42">
        <v>0.99460000000000004</v>
      </c>
      <c r="W23" s="37">
        <v>0.99450000000000005</v>
      </c>
      <c r="X23" s="25">
        <f t="shared" si="12"/>
        <v>9.9999999999988987E-5</v>
      </c>
      <c r="Y23" s="25">
        <f t="shared" si="13"/>
        <v>0.99455000000000005</v>
      </c>
      <c r="Z23" s="27">
        <f t="shared" si="5"/>
        <v>1.1165048543689169</v>
      </c>
      <c r="AA23" s="25">
        <f t="shared" si="15"/>
        <v>0.70388349514566129</v>
      </c>
      <c r="AB23" s="25">
        <f t="shared" si="14"/>
        <v>0.4126213592232556</v>
      </c>
    </row>
    <row r="24" spans="1:29">
      <c r="A24" s="30" t="s">
        <v>50</v>
      </c>
      <c r="B24" s="42">
        <v>2150</v>
      </c>
      <c r="C24" s="43">
        <v>42</v>
      </c>
      <c r="D24" s="44">
        <v>1.0117</v>
      </c>
      <c r="E24" s="44">
        <v>1.0116000000000001</v>
      </c>
      <c r="F24" s="36">
        <f t="shared" si="0"/>
        <v>9.9999999999988987E-5</v>
      </c>
      <c r="G24" s="43">
        <f t="shared" si="7"/>
        <v>1.0116499999999999</v>
      </c>
      <c r="H24" s="44">
        <v>1.0435000000000001</v>
      </c>
      <c r="I24" s="44">
        <v>1.0439000000000001</v>
      </c>
      <c r="J24" s="36">
        <f t="shared" si="1"/>
        <v>-3.9999999999995595E-4</v>
      </c>
      <c r="K24" s="43">
        <f t="shared" si="8"/>
        <v>1.0437000000000001</v>
      </c>
      <c r="L24" s="30">
        <v>1.0450999999999999</v>
      </c>
      <c r="M24" s="37">
        <v>1.0448</v>
      </c>
      <c r="N24" s="25">
        <f t="shared" si="9"/>
        <v>2.9999999999996696E-4</v>
      </c>
      <c r="O24" s="25">
        <f t="shared" si="10"/>
        <v>1.04495</v>
      </c>
      <c r="P24" s="40">
        <f t="shared" si="2"/>
        <v>1.2499999999999734E-3</v>
      </c>
      <c r="Q24" s="30">
        <v>1.0124</v>
      </c>
      <c r="R24" s="37">
        <v>1.0121</v>
      </c>
      <c r="S24" s="25">
        <f t="shared" si="11"/>
        <v>2.9999999999996696E-4</v>
      </c>
      <c r="T24" s="25">
        <f t="shared" si="3"/>
        <v>1.0122499999999999</v>
      </c>
      <c r="U24" s="40">
        <f t="shared" si="4"/>
        <v>5.9999999999993392E-4</v>
      </c>
      <c r="V24" s="42">
        <v>1.0124</v>
      </c>
      <c r="W24" s="37">
        <v>1.0122</v>
      </c>
      <c r="X24" s="25">
        <f t="shared" si="12"/>
        <v>1.9999999999997797E-4</v>
      </c>
      <c r="Y24" s="25">
        <f t="shared" si="13"/>
        <v>1.0123</v>
      </c>
      <c r="Z24" s="27">
        <f t="shared" si="5"/>
        <v>0.5813953488371969</v>
      </c>
      <c r="AA24" s="25">
        <f t="shared" si="15"/>
        <v>0.30232558139536719</v>
      </c>
      <c r="AB24" s="25">
        <f t="shared" si="14"/>
        <v>0.27906976744182971</v>
      </c>
    </row>
    <row r="27" spans="1:29">
      <c r="H27" s="18"/>
      <c r="Z27" s="22" t="s">
        <v>97</v>
      </c>
      <c r="AA27">
        <f>(0.0005*1000)/(2000/1000)</f>
        <v>0.25</v>
      </c>
    </row>
    <row r="28" spans="1:29">
      <c r="Z28" s="22" t="s">
        <v>96</v>
      </c>
      <c r="AA28" s="1">
        <f>(0.0005*1000)/(1000/1000)</f>
        <v>0.5</v>
      </c>
    </row>
    <row r="48" spans="8:8">
      <c r="H48" s="18"/>
    </row>
  </sheetData>
  <mergeCells count="6">
    <mergeCell ref="D2:J2"/>
    <mergeCell ref="D3:F3"/>
    <mergeCell ref="H3:J3"/>
    <mergeCell ref="L3:O3"/>
    <mergeCell ref="V3:Y3"/>
    <mergeCell ref="Q3:T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C23" sqref="C23:C25"/>
    </sheetView>
  </sheetViews>
  <sheetFormatPr baseColWidth="10" defaultRowHeight="14" x14ac:dyDescent="0"/>
  <cols>
    <col min="3" max="3" width="10.83203125" style="1"/>
  </cols>
  <sheetData>
    <row r="1" spans="1:12" s="1" customFormat="1" ht="15">
      <c r="A1" s="46"/>
      <c r="B1" s="47"/>
      <c r="C1" s="71"/>
      <c r="D1" s="47"/>
      <c r="E1" s="47"/>
      <c r="F1" s="47"/>
      <c r="G1" s="47"/>
      <c r="H1" s="47"/>
      <c r="I1" s="47"/>
      <c r="J1" s="47"/>
      <c r="K1" s="47"/>
      <c r="L1" s="47"/>
    </row>
    <row r="2" spans="1:12" s="1" customFormat="1" ht="18">
      <c r="A2" s="46"/>
      <c r="B2" s="47"/>
      <c r="C2" s="72" t="s">
        <v>100</v>
      </c>
      <c r="D2" s="47"/>
      <c r="E2" s="47"/>
      <c r="F2" s="47"/>
      <c r="G2" s="47"/>
      <c r="H2" s="47"/>
      <c r="I2" s="47"/>
      <c r="J2" s="47"/>
      <c r="K2" s="47"/>
      <c r="L2" s="47"/>
    </row>
    <row r="3" spans="1:12" s="1" customFormat="1" ht="18">
      <c r="A3" s="48" t="s">
        <v>78</v>
      </c>
      <c r="B3" s="48" t="s">
        <v>78</v>
      </c>
      <c r="C3" s="72" t="s">
        <v>101</v>
      </c>
      <c r="D3" s="70" t="s">
        <v>79</v>
      </c>
      <c r="E3" s="70"/>
      <c r="F3" s="70"/>
      <c r="G3" s="70"/>
      <c r="H3" s="70"/>
      <c r="I3" s="70"/>
      <c r="J3" s="70"/>
      <c r="K3" s="49"/>
      <c r="L3" s="49"/>
    </row>
    <row r="4" spans="1:12" s="1" customFormat="1" ht="18">
      <c r="A4" s="48" t="s">
        <v>80</v>
      </c>
      <c r="B4" s="48" t="s">
        <v>81</v>
      </c>
      <c r="C4" s="72" t="s">
        <v>102</v>
      </c>
      <c r="D4" s="49" t="s">
        <v>82</v>
      </c>
      <c r="E4" s="49" t="s">
        <v>83</v>
      </c>
      <c r="F4" s="49" t="s">
        <v>84</v>
      </c>
      <c r="G4" s="49" t="s">
        <v>85</v>
      </c>
      <c r="H4" s="49" t="s">
        <v>86</v>
      </c>
      <c r="I4" s="49" t="s">
        <v>87</v>
      </c>
      <c r="J4" s="49" t="s">
        <v>88</v>
      </c>
      <c r="K4" s="49" t="s">
        <v>89</v>
      </c>
      <c r="L4" s="49" t="s">
        <v>90</v>
      </c>
    </row>
    <row r="5" spans="1:12" s="1" customFormat="1" ht="15">
      <c r="A5" s="50" t="s">
        <v>91</v>
      </c>
      <c r="B5" s="51"/>
      <c r="C5" s="73" t="s">
        <v>103</v>
      </c>
      <c r="D5" s="51" t="s">
        <v>92</v>
      </c>
      <c r="E5" s="51" t="s">
        <v>92</v>
      </c>
      <c r="F5" s="51" t="s">
        <v>92</v>
      </c>
      <c r="G5" s="51" t="s">
        <v>92</v>
      </c>
      <c r="H5" s="51" t="s">
        <v>92</v>
      </c>
      <c r="I5" s="51" t="s">
        <v>92</v>
      </c>
      <c r="J5" s="51" t="s">
        <v>92</v>
      </c>
      <c r="K5" s="51" t="s">
        <v>92</v>
      </c>
      <c r="L5" s="51" t="s">
        <v>92</v>
      </c>
    </row>
    <row r="6" spans="1:12" s="1" customFormat="1" ht="15">
      <c r="A6" s="46"/>
      <c r="B6" s="47"/>
      <c r="C6" s="71"/>
      <c r="D6" s="47"/>
      <c r="E6" s="47"/>
      <c r="F6" s="47"/>
      <c r="G6" s="47"/>
      <c r="H6" s="47"/>
      <c r="I6" s="47"/>
      <c r="J6" s="52" t="s">
        <v>93</v>
      </c>
      <c r="K6" s="52"/>
      <c r="L6" s="52"/>
    </row>
    <row r="7" spans="1:12" s="1" customFormat="1" ht="15">
      <c r="A7" s="53"/>
      <c r="B7" s="53"/>
      <c r="C7" s="74"/>
      <c r="D7" s="53"/>
      <c r="E7" s="53"/>
      <c r="F7" s="53"/>
      <c r="G7" s="53"/>
      <c r="H7" s="53"/>
      <c r="I7" s="53"/>
      <c r="J7" s="54">
        <f>MIN(J8:J25)</f>
        <v>7.3809523809523609</v>
      </c>
      <c r="K7" s="54"/>
      <c r="L7" s="54"/>
    </row>
    <row r="8" spans="1:12">
      <c r="A8" s="55">
        <v>6.15</v>
      </c>
      <c r="B8" s="1" t="s">
        <v>33</v>
      </c>
      <c r="C8" s="1">
        <v>0</v>
      </c>
      <c r="D8" s="56">
        <f>AVERAGE(gff_filters!P6,gff_filters!P7)</f>
        <v>10.151515151515177</v>
      </c>
      <c r="E8" s="56">
        <f>AVERAGE(gff_filters!Q6,gff_filters!Q7)</f>
        <v>6.4475108225108215</v>
      </c>
      <c r="F8" s="56">
        <f>D8-E8</f>
        <v>3.7040043290043556</v>
      </c>
      <c r="G8" s="56">
        <f>AVERAGE(mesh_filters!Z7,mesh_filters!Z8)</f>
        <v>2.7534810126582583</v>
      </c>
      <c r="H8" s="56">
        <f>AVERAGE(mesh_filters!AA7,mesh_filters!AA8)</f>
        <v>1.3275316455695851</v>
      </c>
      <c r="I8" s="56">
        <f>G8-H8</f>
        <v>1.4259493670886731</v>
      </c>
      <c r="J8" s="56">
        <f>D8+G8</f>
        <v>12.904996164173436</v>
      </c>
      <c r="K8" s="56">
        <f>E8+H8</f>
        <v>7.7750424680804064</v>
      </c>
      <c r="L8" s="56">
        <f>J8-K8</f>
        <v>5.1299536960930299</v>
      </c>
    </row>
    <row r="9" spans="1:12">
      <c r="A9" s="1">
        <v>4.1500000000000004</v>
      </c>
      <c r="B9" s="1" t="s">
        <v>32</v>
      </c>
      <c r="C9" s="1">
        <v>0</v>
      </c>
      <c r="D9" s="56">
        <f>gff_filters!P5</f>
        <v>12.666666666666691</v>
      </c>
      <c r="E9" s="56">
        <f>gff_filters!Q5</f>
        <v>7.4444444444444571</v>
      </c>
      <c r="F9" s="56">
        <f t="shared" ref="F9:F25" si="0">D9-E9</f>
        <v>5.2222222222222339</v>
      </c>
      <c r="G9" s="56">
        <f>mesh_filters!Z6</f>
        <v>0.39024390243903562</v>
      </c>
      <c r="H9" s="56">
        <f>mesh_filters!AA6</f>
        <v>0.26829268292685388</v>
      </c>
      <c r="I9" s="56" t="s">
        <v>99</v>
      </c>
      <c r="J9" s="56">
        <f t="shared" ref="J9:J25" si="1">D9+G9</f>
        <v>13.056910569105726</v>
      </c>
      <c r="K9" s="56">
        <f t="shared" ref="K9:K25" si="2">E9+H9</f>
        <v>7.7127371273713106</v>
      </c>
      <c r="L9" s="56">
        <f t="shared" ref="L9:L25" si="3">J9-K9</f>
        <v>5.3441734417344158</v>
      </c>
    </row>
    <row r="10" spans="1:12">
      <c r="A10" s="1">
        <v>2.41</v>
      </c>
      <c r="B10" s="1" t="s">
        <v>31</v>
      </c>
      <c r="C10" s="1">
        <v>0</v>
      </c>
      <c r="D10" s="56">
        <f>gff_filters!P4</f>
        <v>9.7701149425287444</v>
      </c>
      <c r="E10" s="56">
        <f>gff_filters!Q4</f>
        <v>5.6321839080459632</v>
      </c>
      <c r="F10" s="56">
        <f t="shared" si="0"/>
        <v>4.1379310344827811</v>
      </c>
      <c r="G10" s="56">
        <f>mesh_filters!Z5</f>
        <v>1.1499999999999844</v>
      </c>
      <c r="H10" s="56">
        <f>mesh_filters!AA5</f>
        <v>0.54999999999993943</v>
      </c>
      <c r="I10" s="56">
        <f t="shared" ref="I10:I25" si="4">G10-H10</f>
        <v>0.60000000000004494</v>
      </c>
      <c r="J10" s="56">
        <f t="shared" si="1"/>
        <v>10.920114942528729</v>
      </c>
      <c r="K10" s="56">
        <f t="shared" si="2"/>
        <v>6.1821839080459027</v>
      </c>
      <c r="L10" s="56">
        <f t="shared" si="3"/>
        <v>4.737931034482826</v>
      </c>
    </row>
    <row r="11" spans="1:12">
      <c r="A11" s="1">
        <v>5.18</v>
      </c>
      <c r="B11" s="1" t="s">
        <v>37</v>
      </c>
      <c r="C11" s="1">
        <v>6</v>
      </c>
      <c r="D11" s="56">
        <f>gff_filters!P10</f>
        <v>37.749999999999936</v>
      </c>
      <c r="E11" s="56">
        <f>gff_filters!Q10</f>
        <v>29.124999999999982</v>
      </c>
      <c r="F11" s="56">
        <f t="shared" si="0"/>
        <v>8.6249999999999538</v>
      </c>
      <c r="G11" s="56">
        <f>mesh_filters!Z11</f>
        <v>1.3611111111110845</v>
      </c>
      <c r="H11" s="56">
        <f>mesh_filters!AA11</f>
        <v>0.97222222222223853</v>
      </c>
      <c r="I11" s="56">
        <f t="shared" si="4"/>
        <v>0.38888888888884598</v>
      </c>
      <c r="J11" s="56">
        <f t="shared" si="1"/>
        <v>39.111111111111022</v>
      </c>
      <c r="K11" s="56">
        <f t="shared" si="2"/>
        <v>30.097222222222221</v>
      </c>
      <c r="L11" s="56">
        <f t="shared" si="3"/>
        <v>9.0138888888888005</v>
      </c>
    </row>
    <row r="12" spans="1:12">
      <c r="A12" s="1">
        <v>3.67</v>
      </c>
      <c r="B12" s="1" t="s">
        <v>36</v>
      </c>
      <c r="C12" s="1">
        <v>6</v>
      </c>
      <c r="D12" s="56">
        <f>gff_filters!P9</f>
        <v>25.128205128205135</v>
      </c>
      <c r="E12" s="56">
        <f>gff_filters!Q9</f>
        <v>18.076923076923077</v>
      </c>
      <c r="F12" s="56">
        <f t="shared" si="0"/>
        <v>7.0512820512820582</v>
      </c>
      <c r="G12" s="56">
        <f>mesh_filters!Z10</f>
        <v>2.1250000000001545</v>
      </c>
      <c r="H12" s="56">
        <f>mesh_filters!AA10</f>
        <v>0.79999999999991189</v>
      </c>
      <c r="I12" s="56">
        <f t="shared" si="4"/>
        <v>1.3250000000002427</v>
      </c>
      <c r="J12" s="56">
        <f t="shared" si="1"/>
        <v>27.253205128205288</v>
      </c>
      <c r="K12" s="56">
        <f t="shared" si="2"/>
        <v>18.876923076922989</v>
      </c>
      <c r="L12" s="56">
        <f t="shared" si="3"/>
        <v>8.3762820512822991</v>
      </c>
    </row>
    <row r="13" spans="1:12">
      <c r="A13" s="1">
        <v>2.67</v>
      </c>
      <c r="B13" s="1" t="s">
        <v>35</v>
      </c>
      <c r="C13" s="1">
        <v>6</v>
      </c>
      <c r="D13" s="56">
        <f>gff_filters!P8</f>
        <v>14.358974358974343</v>
      </c>
      <c r="E13" s="56">
        <f>gff_filters!Q8</f>
        <v>9.7435897435897374</v>
      </c>
      <c r="F13" s="56">
        <f t="shared" si="0"/>
        <v>4.6153846153846061</v>
      </c>
      <c r="G13" s="56">
        <f>mesh_filters!Z9</f>
        <v>0.32558139534880137</v>
      </c>
      <c r="H13" s="56" t="s">
        <v>99</v>
      </c>
      <c r="I13" s="56" t="s">
        <v>99</v>
      </c>
      <c r="J13" s="56">
        <f t="shared" si="1"/>
        <v>14.684555754323146</v>
      </c>
      <c r="K13" s="56">
        <f>E13</f>
        <v>9.7435897435897374</v>
      </c>
      <c r="L13" s="56">
        <f t="shared" si="3"/>
        <v>4.9409660107334084</v>
      </c>
    </row>
    <row r="14" spans="1:12">
      <c r="A14" s="1">
        <v>5.77</v>
      </c>
      <c r="B14" s="1" t="s">
        <v>41</v>
      </c>
      <c r="C14" s="1">
        <v>12</v>
      </c>
      <c r="D14" s="56">
        <f>gff_filters!P14</f>
        <v>20.111111111111118</v>
      </c>
      <c r="E14" s="56">
        <f>gff_filters!Q14</f>
        <v>15.000000000000014</v>
      </c>
      <c r="F14" s="56">
        <f t="shared" si="0"/>
        <v>5.1111111111111036</v>
      </c>
      <c r="G14" s="56">
        <f>mesh_filters!Z15</f>
        <v>1.376811594202908</v>
      </c>
      <c r="H14" s="56">
        <f>mesh_filters!AA15</f>
        <v>0.917874396135272</v>
      </c>
      <c r="I14" s="56">
        <f t="shared" si="4"/>
        <v>0.458937198067636</v>
      </c>
      <c r="J14" s="56">
        <f t="shared" si="1"/>
        <v>21.487922705314027</v>
      </c>
      <c r="K14" s="56">
        <f>E14+H14</f>
        <v>15.917874396135286</v>
      </c>
      <c r="L14" s="56">
        <f t="shared" si="3"/>
        <v>5.5700483091787412</v>
      </c>
    </row>
    <row r="15" spans="1:12">
      <c r="A15" s="1">
        <v>4.25</v>
      </c>
      <c r="B15" s="1" t="s">
        <v>40</v>
      </c>
      <c r="C15" s="1">
        <v>12</v>
      </c>
      <c r="D15" s="56">
        <f>gff_filters!P13</f>
        <v>8.1818181818181461</v>
      </c>
      <c r="E15" s="56">
        <f>gff_filters!Q13</f>
        <v>5.7142857142856975</v>
      </c>
      <c r="F15" s="56">
        <f t="shared" si="0"/>
        <v>2.4675324675324486</v>
      </c>
      <c r="G15" s="56">
        <f>mesh_filters!Z14</f>
        <v>1.1556603773584155</v>
      </c>
      <c r="H15" s="56">
        <f>mesh_filters!AA14</f>
        <v>0.77830188679247181</v>
      </c>
      <c r="I15" s="56">
        <f t="shared" si="4"/>
        <v>0.37735849056594373</v>
      </c>
      <c r="J15" s="56">
        <f t="shared" si="1"/>
        <v>9.3374785591765619</v>
      </c>
      <c r="K15" s="56">
        <f t="shared" si="2"/>
        <v>6.4925876010781689</v>
      </c>
      <c r="L15" s="56">
        <f t="shared" si="3"/>
        <v>2.844890958098393</v>
      </c>
    </row>
    <row r="16" spans="1:12">
      <c r="A16" s="1">
        <v>2.29</v>
      </c>
      <c r="B16" s="1" t="s">
        <v>38</v>
      </c>
      <c r="C16" s="1">
        <v>12</v>
      </c>
      <c r="D16" s="56">
        <f>AVERAGE(gff_filters!P11,gff_filters!P12)</f>
        <v>7.8940308517773072</v>
      </c>
      <c r="E16" s="56">
        <f>AVERAGE(gff_filters!Q11,gff_filters!Q12)</f>
        <v>4.7426224010731008</v>
      </c>
      <c r="F16" s="56">
        <f t="shared" si="0"/>
        <v>3.1514084507042064</v>
      </c>
      <c r="G16" s="56">
        <f>AVERAGE(mesh_filters!Z12,mesh_filters!Z13)</f>
        <v>1.9584812254810675</v>
      </c>
      <c r="H16" s="56">
        <f>AVERAGE(mesh_filters!AA12,mesh_filters!AA13)</f>
        <v>1.4522230524939062</v>
      </c>
      <c r="I16" s="56">
        <f t="shared" si="4"/>
        <v>0.50625817298716136</v>
      </c>
      <c r="J16" s="56">
        <f t="shared" si="1"/>
        <v>9.8525120772583747</v>
      </c>
      <c r="K16" s="56">
        <f t="shared" si="2"/>
        <v>6.194845453567007</v>
      </c>
      <c r="L16" s="56">
        <f t="shared" si="3"/>
        <v>3.6576666236913677</v>
      </c>
    </row>
    <row r="17" spans="1:12">
      <c r="A17" s="1">
        <v>6.03</v>
      </c>
      <c r="B17" s="1" t="s">
        <v>44</v>
      </c>
      <c r="C17" s="1">
        <v>18</v>
      </c>
      <c r="D17" s="56">
        <f>gff_filters!P17</f>
        <v>13.625000000000025</v>
      </c>
      <c r="E17" s="56">
        <f>gff_filters!Q17</f>
        <v>10.500000000000021</v>
      </c>
      <c r="F17" s="56">
        <f t="shared" si="0"/>
        <v>3.1250000000000036</v>
      </c>
      <c r="G17" s="56" t="s">
        <v>99</v>
      </c>
      <c r="H17" s="56" t="s">
        <v>99</v>
      </c>
      <c r="I17" s="64" t="s">
        <v>99</v>
      </c>
      <c r="J17" s="56">
        <f>D17</f>
        <v>13.625000000000025</v>
      </c>
      <c r="K17" s="56">
        <f>E17</f>
        <v>10.500000000000021</v>
      </c>
      <c r="L17" s="56">
        <f t="shared" si="3"/>
        <v>3.1250000000000036</v>
      </c>
    </row>
    <row r="18" spans="1:12">
      <c r="A18" s="1">
        <v>4.07</v>
      </c>
      <c r="B18" s="1" t="s">
        <v>43</v>
      </c>
      <c r="C18" s="1">
        <v>18</v>
      </c>
      <c r="D18" s="56">
        <f>gff_filters!P16</f>
        <v>10.361445783132526</v>
      </c>
      <c r="E18" s="56">
        <f>gff_filters!Q16</f>
        <v>7.7108433734939625</v>
      </c>
      <c r="F18" s="56">
        <f t="shared" si="0"/>
        <v>2.6506024096385632</v>
      </c>
      <c r="G18" s="56" t="s">
        <v>99</v>
      </c>
      <c r="H18" s="56" t="s">
        <v>99</v>
      </c>
      <c r="I18" s="64" t="s">
        <v>99</v>
      </c>
      <c r="J18" s="56">
        <f>D18</f>
        <v>10.361445783132526</v>
      </c>
      <c r="K18" s="56">
        <f>E18</f>
        <v>7.7108433734939625</v>
      </c>
      <c r="L18" s="56">
        <f t="shared" si="3"/>
        <v>2.6506024096385632</v>
      </c>
    </row>
    <row r="19" spans="1:12">
      <c r="A19" s="1">
        <v>2.7</v>
      </c>
      <c r="B19" s="1" t="s">
        <v>42</v>
      </c>
      <c r="C19" s="1">
        <v>18</v>
      </c>
      <c r="D19" s="56">
        <f>gff_filters!P15</f>
        <v>8.1395348837209376</v>
      </c>
      <c r="E19" s="56">
        <f>gff_filters!Q15</f>
        <v>5.2325581395349205</v>
      </c>
      <c r="F19" s="56">
        <f t="shared" si="0"/>
        <v>2.906976744186017</v>
      </c>
      <c r="G19" s="56">
        <f>mesh_filters!Z16</f>
        <v>0.69047619047616726</v>
      </c>
      <c r="H19" s="56">
        <f>mesh_filters!AA16</f>
        <v>0.61904761904765659</v>
      </c>
      <c r="I19" s="56" t="s">
        <v>99</v>
      </c>
      <c r="J19" s="56">
        <f t="shared" si="1"/>
        <v>8.8300110741971043</v>
      </c>
      <c r="K19" s="56">
        <f t="shared" si="2"/>
        <v>5.8516057585825774</v>
      </c>
      <c r="L19" s="56">
        <f t="shared" si="3"/>
        <v>2.9784053156145269</v>
      </c>
    </row>
    <row r="20" spans="1:12">
      <c r="A20" s="1">
        <v>4.8499999999999996</v>
      </c>
      <c r="B20" s="1" t="s">
        <v>47</v>
      </c>
      <c r="C20" s="1">
        <v>25</v>
      </c>
      <c r="D20" s="56">
        <f>gff_filters!P20</f>
        <v>9.0410958904109506</v>
      </c>
      <c r="E20" s="56">
        <f>gff_filters!Q20</f>
        <v>6.1643835616438407</v>
      </c>
      <c r="F20" s="56">
        <f t="shared" si="0"/>
        <v>2.8767123287671099</v>
      </c>
      <c r="G20" s="56">
        <f>mesh_filters!Z21</f>
        <v>0.77294685990340384</v>
      </c>
      <c r="H20" s="56">
        <f>mesh_filters!AA21</f>
        <v>0.36231884057967029</v>
      </c>
      <c r="I20" s="56">
        <f t="shared" si="4"/>
        <v>0.41062801932373355</v>
      </c>
      <c r="J20" s="56">
        <f t="shared" si="1"/>
        <v>9.8140427503143552</v>
      </c>
      <c r="K20" s="56">
        <f t="shared" si="2"/>
        <v>6.5267024022235107</v>
      </c>
      <c r="L20" s="56">
        <f t="shared" si="3"/>
        <v>3.2873403480908445</v>
      </c>
    </row>
    <row r="21" spans="1:12">
      <c r="A21" s="1">
        <v>3.28</v>
      </c>
      <c r="B21" s="1" t="s">
        <v>46</v>
      </c>
      <c r="C21" s="1">
        <v>25</v>
      </c>
      <c r="D21" s="56">
        <f>gff_filters!P19</f>
        <v>8.9411764705882302</v>
      </c>
      <c r="E21" s="56">
        <f>gff_filters!Q19</f>
        <v>5.8823529411764435</v>
      </c>
      <c r="F21" s="56">
        <f t="shared" si="0"/>
        <v>3.0588235294117867</v>
      </c>
      <c r="G21" s="56">
        <f>mesh_filters!Z20</f>
        <v>0.29339853300741126</v>
      </c>
      <c r="H21" s="56">
        <f>mesh_filters!AA20</f>
        <v>0.29339853300735697</v>
      </c>
      <c r="I21" s="56" t="s">
        <v>99</v>
      </c>
      <c r="J21" s="56">
        <f t="shared" si="1"/>
        <v>9.2345750035956407</v>
      </c>
      <c r="K21" s="56">
        <f t="shared" si="2"/>
        <v>6.1757514741838007</v>
      </c>
      <c r="L21" s="56">
        <f t="shared" si="3"/>
        <v>3.05882352941184</v>
      </c>
    </row>
    <row r="22" spans="1:12">
      <c r="A22" s="1">
        <v>2.75</v>
      </c>
      <c r="B22" s="1" t="s">
        <v>45</v>
      </c>
      <c r="C22" s="1">
        <v>25</v>
      </c>
      <c r="D22" s="56">
        <f>gff_filters!P18</f>
        <v>7.3809523809523609</v>
      </c>
      <c r="E22" s="56">
        <f>gff_filters!Q18</f>
        <v>4.6428571428571273</v>
      </c>
      <c r="F22" s="56">
        <f t="shared" si="0"/>
        <v>2.7380952380952337</v>
      </c>
      <c r="G22" s="56" t="s">
        <v>99</v>
      </c>
      <c r="H22" s="56" t="s">
        <v>99</v>
      </c>
      <c r="I22" s="56" t="s">
        <v>99</v>
      </c>
      <c r="J22" s="56">
        <f>D22</f>
        <v>7.3809523809523609</v>
      </c>
      <c r="K22" s="56">
        <f>E22</f>
        <v>4.6428571428571273</v>
      </c>
      <c r="L22" s="56">
        <f t="shared" si="3"/>
        <v>2.7380952380952337</v>
      </c>
    </row>
    <row r="23" spans="1:12">
      <c r="A23" s="1">
        <v>5.26</v>
      </c>
      <c r="B23" s="1" t="s">
        <v>50</v>
      </c>
      <c r="C23" s="1">
        <v>35</v>
      </c>
      <c r="D23" s="56">
        <f>gff_filters!P23</f>
        <v>29.436619718309863</v>
      </c>
      <c r="E23" s="56">
        <f>gff_filters!Q23</f>
        <v>22.535211267605654</v>
      </c>
      <c r="F23" s="56">
        <f t="shared" si="0"/>
        <v>6.9014084507042099</v>
      </c>
      <c r="G23" s="56">
        <f>mesh_filters!Z24</f>
        <v>0.5813953488371969</v>
      </c>
      <c r="H23" s="56">
        <f>mesh_filters!AA24</f>
        <v>0.30232558139536719</v>
      </c>
      <c r="I23" s="56">
        <f t="shared" si="4"/>
        <v>0.27906976744182971</v>
      </c>
      <c r="J23" s="56">
        <f t="shared" si="1"/>
        <v>30.018015067147061</v>
      </c>
      <c r="K23" s="56">
        <f t="shared" si="2"/>
        <v>22.837536849001022</v>
      </c>
      <c r="L23" s="56">
        <f t="shared" si="3"/>
        <v>7.1804782181460389</v>
      </c>
    </row>
    <row r="24" spans="1:12">
      <c r="A24" s="1">
        <v>3.84</v>
      </c>
      <c r="B24" s="1" t="s">
        <v>49</v>
      </c>
      <c r="C24" s="1">
        <v>35</v>
      </c>
      <c r="D24" s="56">
        <f>gff_filters!P22</f>
        <v>27.222222222222214</v>
      </c>
      <c r="E24" s="56">
        <f>gff_filters!Q22</f>
        <v>19.888888888888886</v>
      </c>
      <c r="F24" s="56">
        <f t="shared" si="0"/>
        <v>7.3333333333333286</v>
      </c>
      <c r="G24" s="56">
        <f>mesh_filters!Z23</f>
        <v>1.1165048543689169</v>
      </c>
      <c r="H24" s="56">
        <f>mesh_filters!AA23</f>
        <v>0.70388349514566129</v>
      </c>
      <c r="I24" s="56">
        <f t="shared" si="4"/>
        <v>0.4126213592232556</v>
      </c>
      <c r="J24" s="56">
        <f t="shared" si="1"/>
        <v>28.33872707659113</v>
      </c>
      <c r="K24" s="56">
        <f t="shared" si="2"/>
        <v>20.592772384034546</v>
      </c>
      <c r="L24" s="56">
        <f t="shared" si="3"/>
        <v>7.7459546925565839</v>
      </c>
    </row>
    <row r="25" spans="1:12">
      <c r="A25" s="1">
        <v>2.6</v>
      </c>
      <c r="B25" s="1" t="s">
        <v>48</v>
      </c>
      <c r="C25" s="1">
        <v>35</v>
      </c>
      <c r="D25" s="56">
        <f>gff_filters!P21</f>
        <v>15.180722891566266</v>
      </c>
      <c r="E25" s="56">
        <f>gff_filters!Q21</f>
        <v>11.566265060240962</v>
      </c>
      <c r="F25" s="56">
        <f t="shared" si="0"/>
        <v>3.6144578313253035</v>
      </c>
      <c r="G25" s="56">
        <f>mesh_filters!Z22</f>
        <v>3.1873479318734521</v>
      </c>
      <c r="H25" s="56">
        <f>mesh_filters!AA22</f>
        <v>1.2652068126520908</v>
      </c>
      <c r="I25" s="56">
        <f t="shared" si="4"/>
        <v>1.9221411192213613</v>
      </c>
      <c r="J25" s="56">
        <f t="shared" si="1"/>
        <v>18.368070823439716</v>
      </c>
      <c r="K25" s="56">
        <f t="shared" si="2"/>
        <v>12.831471872893053</v>
      </c>
      <c r="L25" s="56">
        <f t="shared" si="3"/>
        <v>5.5365989505466633</v>
      </c>
    </row>
    <row r="27" spans="1:12">
      <c r="I27" s="58" t="s">
        <v>98</v>
      </c>
    </row>
  </sheetData>
  <mergeCells count="1">
    <mergeCell ref="D3:J3"/>
  </mergeCells>
  <pageMargins left="0.75" right="0.75" top="1" bottom="1" header="0.5" footer="0.5"/>
  <pageSetup orientation="portrait" horizontalDpi="4294967292" verticalDpi="4294967292"/>
  <ignoredErrors>
    <ignoredError sqref="D16:E16 D19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gff_filters</vt:lpstr>
      <vt:lpstr>mesh_filters</vt:lpstr>
      <vt:lpstr>Final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2011-04-26T16:09:16Z</dcterms:created>
  <dcterms:modified xsi:type="dcterms:W3CDTF">2016-07-19T17:42:04Z</dcterms:modified>
</cp:coreProperties>
</file>