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915"/>
  <workbookPr showInkAnnotation="0" autoCompressPictures="0"/>
  <bookViews>
    <workbookView xWindow="0" yWindow="0" windowWidth="25600" windowHeight="15480" tabRatio="500" activeTab="1"/>
  </bookViews>
  <sheets>
    <sheet name="Raw Data" sheetId="1" r:id="rId1"/>
    <sheet name="Kd" sheetId="2" r:id="rId2"/>
    <sheet name="Figures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Licor_YR141001" localSheetId="0">'Raw Data'!$E$4:$I$145</definedName>
    <definedName name="YR150824_1" localSheetId="0">'Raw Data'!$E$125:$I$147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2" l="1"/>
  <c r="C7" i="2"/>
  <c r="D6" i="2"/>
  <c r="C6" i="2"/>
  <c r="D5" i="2"/>
  <c r="C5" i="2"/>
  <c r="D4" i="2"/>
  <c r="C4" i="2"/>
  <c r="D3" i="2"/>
  <c r="C3" i="2"/>
  <c r="D2" i="2"/>
  <c r="C2" i="2"/>
  <c r="J35" i="1"/>
  <c r="K35" i="1"/>
  <c r="J29" i="1"/>
  <c r="K29" i="1"/>
  <c r="J30" i="1"/>
  <c r="K30" i="1"/>
  <c r="J31" i="1"/>
  <c r="K31" i="1"/>
  <c r="J32" i="1"/>
  <c r="K32" i="1"/>
  <c r="J33" i="1"/>
  <c r="K33" i="1"/>
  <c r="J34" i="1"/>
  <c r="K34" i="1"/>
  <c r="J28" i="1"/>
  <c r="K28" i="1"/>
  <c r="J22" i="1"/>
  <c r="K22" i="1"/>
  <c r="J23" i="1"/>
  <c r="K23" i="1"/>
  <c r="J24" i="1"/>
  <c r="K24" i="1"/>
  <c r="J25" i="1"/>
  <c r="K25" i="1"/>
  <c r="J26" i="1"/>
  <c r="K26" i="1"/>
  <c r="J21" i="1"/>
  <c r="K21" i="1"/>
  <c r="J14" i="1"/>
  <c r="K14" i="1"/>
  <c r="J15" i="1"/>
  <c r="K15" i="1"/>
  <c r="J16" i="1"/>
  <c r="K16" i="1"/>
  <c r="J17" i="1"/>
  <c r="K17" i="1"/>
  <c r="J18" i="1"/>
  <c r="K18" i="1"/>
  <c r="J19" i="1"/>
  <c r="K19" i="1"/>
  <c r="J13" i="1"/>
  <c r="K13" i="1"/>
  <c r="J4" i="1"/>
  <c r="J5" i="1"/>
  <c r="J6" i="1"/>
  <c r="J7" i="1"/>
  <c r="J8" i="1"/>
  <c r="J9" i="1"/>
  <c r="J10" i="1"/>
  <c r="J11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L14" i="1"/>
  <c r="L15" i="1"/>
  <c r="L16" i="1"/>
  <c r="L17" i="1"/>
  <c r="L18" i="1"/>
  <c r="L19" i="1"/>
  <c r="L21" i="1"/>
  <c r="L22" i="1"/>
  <c r="L23" i="1"/>
  <c r="L24" i="1"/>
  <c r="L25" i="1"/>
  <c r="L26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3" i="1"/>
  <c r="L5" i="1"/>
  <c r="L6" i="1"/>
  <c r="L7" i="1"/>
  <c r="L8" i="1"/>
  <c r="L9" i="1"/>
  <c r="L10" i="1"/>
  <c r="L11" i="1"/>
  <c r="L4" i="1"/>
  <c r="C126" i="1"/>
  <c r="C125" i="1"/>
  <c r="C127" i="1"/>
  <c r="C128" i="1"/>
  <c r="C129" i="1"/>
  <c r="C130" i="1"/>
  <c r="C133" i="1"/>
  <c r="C132" i="1"/>
  <c r="C134" i="1"/>
  <c r="C135" i="1"/>
  <c r="C136" i="1"/>
  <c r="C137" i="1"/>
  <c r="C138" i="1"/>
  <c r="C141" i="1"/>
  <c r="C140" i="1"/>
  <c r="C142" i="1"/>
  <c r="C144" i="1"/>
  <c r="C143" i="1"/>
  <c r="C145" i="1"/>
  <c r="C146" i="1"/>
  <c r="C102" i="1"/>
  <c r="C101" i="1"/>
  <c r="C103" i="1"/>
  <c r="C104" i="1"/>
  <c r="C105" i="1"/>
  <c r="C106" i="1"/>
  <c r="C107" i="1"/>
  <c r="C108" i="1"/>
  <c r="C110" i="1"/>
  <c r="C109" i="1"/>
  <c r="C111" i="1"/>
  <c r="C112" i="1"/>
  <c r="C113" i="1"/>
  <c r="C114" i="1"/>
  <c r="C115" i="1"/>
  <c r="C116" i="1"/>
  <c r="C119" i="1"/>
  <c r="C117" i="1"/>
  <c r="C118" i="1"/>
  <c r="C120" i="1"/>
  <c r="C121" i="1"/>
  <c r="C122" i="1"/>
  <c r="C123" i="1"/>
  <c r="C124" i="1"/>
  <c r="C78" i="1"/>
  <c r="C77" i="1"/>
  <c r="C79" i="1"/>
  <c r="C80" i="1"/>
  <c r="C81" i="1"/>
  <c r="C82" i="1"/>
  <c r="C83" i="1"/>
  <c r="C84" i="1"/>
  <c r="C87" i="1"/>
  <c r="C85" i="1"/>
  <c r="C86" i="1"/>
  <c r="C88" i="1"/>
  <c r="C89" i="1"/>
  <c r="C90" i="1"/>
  <c r="C92" i="1"/>
  <c r="C91" i="1"/>
  <c r="C94" i="1"/>
  <c r="C93" i="1"/>
  <c r="C95" i="1"/>
  <c r="C97" i="1"/>
  <c r="C96" i="1"/>
  <c r="C98" i="1"/>
  <c r="C99" i="1"/>
  <c r="C100" i="1"/>
  <c r="C54" i="1"/>
  <c r="C53" i="1"/>
  <c r="C55" i="1"/>
  <c r="C56" i="1"/>
  <c r="C57" i="1"/>
  <c r="C58" i="1"/>
  <c r="C59" i="1"/>
  <c r="C60" i="1"/>
  <c r="C62" i="1"/>
  <c r="C61" i="1"/>
  <c r="C63" i="1"/>
  <c r="C64" i="1"/>
  <c r="C65" i="1"/>
  <c r="C66" i="1"/>
  <c r="C67" i="1"/>
  <c r="C68" i="1"/>
  <c r="C37" i="1"/>
  <c r="C36" i="1"/>
  <c r="C38" i="1"/>
  <c r="C39" i="1"/>
  <c r="C40" i="1"/>
  <c r="C41" i="1"/>
  <c r="C43" i="1"/>
  <c r="C42" i="1"/>
  <c r="C45" i="1"/>
  <c r="C44" i="1"/>
  <c r="C46" i="1"/>
  <c r="C47" i="1"/>
  <c r="C48" i="1"/>
  <c r="C49" i="1"/>
  <c r="C50" i="1"/>
  <c r="C51" i="1"/>
  <c r="C29" i="1"/>
  <c r="C28" i="1"/>
  <c r="C30" i="1"/>
  <c r="C31" i="1"/>
  <c r="C33" i="1"/>
  <c r="C32" i="1"/>
  <c r="C35" i="1"/>
  <c r="C34" i="1"/>
  <c r="C5" i="1"/>
  <c r="C4" i="1"/>
  <c r="C6" i="1"/>
  <c r="C7" i="1"/>
  <c r="C8" i="1"/>
  <c r="C10" i="1"/>
  <c r="C9" i="1"/>
  <c r="C11" i="1"/>
  <c r="C14" i="1"/>
  <c r="C13" i="1"/>
  <c r="C15" i="1"/>
  <c r="C16" i="1"/>
  <c r="C17" i="1"/>
  <c r="C18" i="1"/>
  <c r="C19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40" i="1"/>
  <c r="K141" i="1"/>
  <c r="K142" i="1"/>
  <c r="K143" i="1"/>
  <c r="K144" i="1"/>
  <c r="K145" i="1"/>
  <c r="K146" i="1"/>
  <c r="K147" i="1"/>
  <c r="K53" i="1"/>
  <c r="K45" i="1"/>
  <c r="K46" i="1"/>
  <c r="K47" i="1"/>
  <c r="K48" i="1"/>
  <c r="K49" i="1"/>
  <c r="K50" i="1"/>
  <c r="K51" i="1"/>
  <c r="K44" i="1"/>
  <c r="K37" i="1"/>
  <c r="K38" i="1"/>
  <c r="K39" i="1"/>
  <c r="K40" i="1"/>
  <c r="K41" i="1"/>
  <c r="K42" i="1"/>
  <c r="K43" i="1"/>
  <c r="K36" i="1"/>
  <c r="K5" i="1"/>
  <c r="K6" i="1"/>
  <c r="K7" i="1"/>
  <c r="K8" i="1"/>
  <c r="K9" i="1"/>
  <c r="K10" i="1"/>
  <c r="K11" i="1"/>
  <c r="K4" i="1"/>
  <c r="D14" i="1"/>
  <c r="D15" i="1"/>
  <c r="D16" i="1"/>
  <c r="D17" i="1"/>
  <c r="D18" i="1"/>
  <c r="D19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C131" i="1"/>
  <c r="D131" i="1"/>
  <c r="D132" i="1"/>
  <c r="D133" i="1"/>
  <c r="D134" i="1"/>
  <c r="D135" i="1"/>
  <c r="D136" i="1"/>
  <c r="D137" i="1"/>
  <c r="D138" i="1"/>
  <c r="C139" i="1"/>
  <c r="D139" i="1"/>
  <c r="D140" i="1"/>
  <c r="D141" i="1"/>
  <c r="D142" i="1"/>
  <c r="D143" i="1"/>
  <c r="D144" i="1"/>
  <c r="D145" i="1"/>
  <c r="D146" i="1"/>
  <c r="C147" i="1"/>
  <c r="D147" i="1"/>
  <c r="D13" i="1"/>
  <c r="D5" i="1"/>
  <c r="D6" i="1"/>
  <c r="D7" i="1"/>
  <c r="D8" i="1"/>
  <c r="D9" i="1"/>
  <c r="D10" i="1"/>
  <c r="D11" i="1"/>
  <c r="D4" i="1"/>
</calcChain>
</file>

<file path=xl/connections.xml><?xml version="1.0" encoding="utf-8"?>
<connections xmlns="http://schemas.openxmlformats.org/spreadsheetml/2006/main">
  <connection id="1" name="Licor_YR141001.txt" type="6" refreshedVersion="0" background="1" saveData="1">
    <textPr fileType="mac" firstRow="4" sourceFile="Macintosh HD:Users:kelsey:Desktop:Dissertation:York Profiler Anchor Stations:ClayBank:YR141001:Licor:Licor_YR141001.txt" space="1" semicolon="1" consecutive="1">
      <textFields count="6">
        <textField/>
        <textField/>
        <textField/>
        <textField/>
        <textField/>
        <textField/>
      </textFields>
    </textPr>
  </connection>
  <connection id="2" name="YR150824.txt" type="6" refreshedVersion="0" background="1" saveData="1">
    <textPr fileType="mac" sourceFile="Macintosh HD:Users:kelsey:Desktop:Dissertation:Profiler Surveys:York River:Axial Surveys:YR150824:LICOR:YR150824.txt" space="1" consecutive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<sst xmlns="http://schemas.openxmlformats.org/spreadsheetml/2006/main" count="162" uniqueCount="35">
  <si>
    <t>Station</t>
  </si>
  <si>
    <t>Depth</t>
  </si>
  <si>
    <t>Date</t>
  </si>
  <si>
    <t>Time</t>
  </si>
  <si>
    <t>DECK (UM)</t>
  </si>
  <si>
    <t>WATERQUANTUM (UM)</t>
  </si>
  <si>
    <t>SPHERICALQUANTUM (UM)</t>
  </si>
  <si>
    <t>(2000/Deck µE)*Water or Sperical µE</t>
  </si>
  <si>
    <t>Distance From Mouth (km)</t>
  </si>
  <si>
    <t>m</t>
  </si>
  <si>
    <t>Sphere depth (0.15 m from Water Level Logger)</t>
  </si>
  <si>
    <t>Measured Depth (Water Level Sensor)</t>
  </si>
  <si>
    <t>5529A</t>
  </si>
  <si>
    <t>5528A</t>
  </si>
  <si>
    <t>5528B</t>
  </si>
  <si>
    <t>5528C</t>
  </si>
  <si>
    <t>5529B</t>
  </si>
  <si>
    <t>5529C</t>
  </si>
  <si>
    <t>5530C</t>
  </si>
  <si>
    <t>5530B</t>
  </si>
  <si>
    <t>5531C</t>
  </si>
  <si>
    <t>5532A</t>
  </si>
  <si>
    <t>5532B</t>
  </si>
  <si>
    <t>5532C</t>
  </si>
  <si>
    <t>5531B</t>
  </si>
  <si>
    <t>5533A</t>
  </si>
  <si>
    <t>5533B</t>
  </si>
  <si>
    <t>5533C</t>
  </si>
  <si>
    <t>5530A</t>
  </si>
  <si>
    <t>5531A</t>
  </si>
  <si>
    <t>standard error</t>
  </si>
  <si>
    <t>Log E_d</t>
  </si>
  <si>
    <t>Kd (m-1) from 0.5  to 4 mbs</t>
  </si>
  <si>
    <t>Log (Ed/Eu)</t>
  </si>
  <si>
    <t>Corrected Irradiance (Sphere)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</si>
</sst>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mbria"/>
      <scheme val="major"/>
    </font>
    <font>
      <sz val="12"/>
      <name val="Cambria"/>
      <scheme val="maj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0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1" xfId="0" applyBorder="1"/>
    <xf numFmtId="14" fontId="0" fillId="0" borderId="1" xfId="0" applyNumberFormat="1" applyBorder="1"/>
    <xf numFmtId="21" fontId="0" fillId="0" borderId="1" xfId="0" applyNumberFormat="1" applyBorder="1"/>
    <xf numFmtId="0" fontId="2" fillId="0" borderId="0" xfId="0" applyFont="1"/>
    <xf numFmtId="0" fontId="0" fillId="0" borderId="0" xfId="0" applyBorder="1"/>
    <xf numFmtId="0" fontId="0" fillId="0" borderId="2" xfId="0" applyBorder="1"/>
    <xf numFmtId="0" fontId="3" fillId="0" borderId="2" xfId="0" applyFont="1" applyBorder="1"/>
    <xf numFmtId="164" fontId="4" fillId="0" borderId="3" xfId="0" applyNumberFormat="1" applyFont="1" applyBorder="1"/>
    <xf numFmtId="0" fontId="0" fillId="0" borderId="0" xfId="0" applyFill="1" applyBorder="1"/>
    <xf numFmtId="0" fontId="0" fillId="0" borderId="4" xfId="0" applyFont="1" applyBorder="1"/>
    <xf numFmtId="14" fontId="7" fillId="0" borderId="0" xfId="0" applyNumberFormat="1" applyFont="1"/>
    <xf numFmtId="21" fontId="7" fillId="0" borderId="0" xfId="0" applyNumberFormat="1" applyFont="1"/>
    <xf numFmtId="0" fontId="7" fillId="0" borderId="0" xfId="0" applyFont="1"/>
    <xf numFmtId="0" fontId="3" fillId="0" borderId="0" xfId="0" applyFont="1" applyBorder="1"/>
    <xf numFmtId="164" fontId="4" fillId="0" borderId="1" xfId="0" applyNumberFormat="1" applyFont="1" applyBorder="1"/>
    <xf numFmtId="0" fontId="0" fillId="0" borderId="0" xfId="0" applyFont="1" applyBorder="1"/>
    <xf numFmtId="0" fontId="0" fillId="0" borderId="6" xfId="0" applyBorder="1"/>
    <xf numFmtId="14" fontId="0" fillId="0" borderId="6" xfId="0" applyNumberFormat="1" applyBorder="1"/>
    <xf numFmtId="21" fontId="0" fillId="0" borderId="6" xfId="0" applyNumberFormat="1" applyBorder="1"/>
    <xf numFmtId="0" fontId="0" fillId="0" borderId="7" xfId="0" applyFont="1" applyBorder="1"/>
    <xf numFmtId="14" fontId="7" fillId="0" borderId="6" xfId="0" applyNumberFormat="1" applyFont="1" applyBorder="1"/>
    <xf numFmtId="21" fontId="7" fillId="0" borderId="6" xfId="0" applyNumberFormat="1" applyFont="1" applyBorder="1"/>
    <xf numFmtId="0" fontId="7" fillId="0" borderId="6" xfId="0" applyFont="1" applyBorder="1"/>
    <xf numFmtId="0" fontId="0" fillId="0" borderId="8" xfId="0" applyBorder="1"/>
    <xf numFmtId="0" fontId="0" fillId="0" borderId="9" xfId="0" applyBorder="1"/>
    <xf numFmtId="14" fontId="7" fillId="0" borderId="9" xfId="0" applyNumberFormat="1" applyFont="1" applyBorder="1"/>
    <xf numFmtId="21" fontId="7" fillId="0" borderId="9" xfId="0" applyNumberFormat="1" applyFont="1" applyBorder="1"/>
    <xf numFmtId="0" fontId="7" fillId="0" borderId="9" xfId="0" applyFont="1" applyBorder="1"/>
    <xf numFmtId="0" fontId="0" fillId="0" borderId="9" xfId="0" applyFont="1" applyBorder="1"/>
    <xf numFmtId="14" fontId="0" fillId="0" borderId="9" xfId="0" applyNumberFormat="1" applyBorder="1"/>
    <xf numFmtId="21" fontId="0" fillId="0" borderId="9" xfId="0" applyNumberFormat="1" applyBorder="1"/>
    <xf numFmtId="0" fontId="0" fillId="0" borderId="10" xfId="0" applyFont="1" applyBorder="1"/>
    <xf numFmtId="0" fontId="0" fillId="0" borderId="6" xfId="0" applyFont="1" applyBorder="1"/>
    <xf numFmtId="0" fontId="0" fillId="0" borderId="0" xfId="0" applyFont="1" applyFill="1" applyBorder="1"/>
    <xf numFmtId="165" fontId="0" fillId="0" borderId="0" xfId="0" applyNumberFormat="1"/>
    <xf numFmtId="2" fontId="0" fillId="0" borderId="0" xfId="0" applyNumberFormat="1" applyFont="1"/>
    <xf numFmtId="0" fontId="1" fillId="0" borderId="0" xfId="0" applyFont="1" applyBorder="1"/>
    <xf numFmtId="14" fontId="7" fillId="0" borderId="0" xfId="0" applyNumberFormat="1" applyFont="1" applyBorder="1"/>
    <xf numFmtId="21" fontId="7" fillId="0" borderId="0" xfId="0" applyNumberFormat="1" applyFont="1" applyBorder="1"/>
    <xf numFmtId="0" fontId="7" fillId="0" borderId="0" xfId="0" applyFont="1" applyBorder="1"/>
    <xf numFmtId="14" fontId="7" fillId="0" borderId="1" xfId="0" applyNumberFormat="1" applyFont="1" applyBorder="1"/>
    <xf numFmtId="21" fontId="7" fillId="0" borderId="1" xfId="0" applyNumberFormat="1" applyFont="1" applyBorder="1"/>
    <xf numFmtId="0" fontId="7" fillId="0" borderId="1" xfId="0" applyFont="1" applyBorder="1"/>
    <xf numFmtId="0" fontId="0" fillId="0" borderId="5" xfId="0" applyFont="1" applyBorder="1"/>
    <xf numFmtId="0" fontId="0" fillId="0" borderId="1" xfId="0" applyFill="1" applyBorder="1"/>
    <xf numFmtId="14" fontId="0" fillId="0" borderId="0" xfId="0" applyNumberFormat="1" applyBorder="1"/>
    <xf numFmtId="21" fontId="0" fillId="0" borderId="0" xfId="0" applyNumberFormat="1" applyBorder="1"/>
    <xf numFmtId="0" fontId="0" fillId="0" borderId="9" xfId="0" applyFill="1" applyBorder="1"/>
    <xf numFmtId="0" fontId="0" fillId="0" borderId="6" xfId="0" applyFill="1" applyBorder="1"/>
    <xf numFmtId="0" fontId="0" fillId="0" borderId="1" xfId="0" applyFont="1" applyBorder="1"/>
  </cellXfs>
  <cellStyles count="40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connections" Target="connections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S5528 ln</a:t>
            </a:r>
            <a:r>
              <a:rPr lang="en-US" sz="1400" baseline="0"/>
              <a:t> Ed </a:t>
            </a:r>
            <a:r>
              <a:rPr lang="en-US" sz="1400" b="1" i="0" u="none" strike="noStrike" baseline="0">
                <a:effectLst/>
              </a:rPr>
              <a:t>(µE</a:t>
            </a:r>
            <a:r>
              <a:rPr lang="en-US" sz="1400" b="1" i="0" u="none" strike="noStrike" baseline="0"/>
              <a:t> )</a:t>
            </a:r>
            <a:endParaRPr lang="en-US" sz="1400"/>
          </a:p>
        </c:rich>
      </c:tx>
      <c:layout>
        <c:manualLayout>
          <c:xMode val="edge"/>
          <c:yMode val="edge"/>
          <c:x val="0.365904365904366"/>
          <c:y val="0.035483870967741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008676150408"/>
          <c:y val="0.190376428752857"/>
          <c:w val="0.784876026135031"/>
          <c:h val="0.672701265244219"/>
        </c:manualLayout>
      </c:layout>
      <c:scatterChart>
        <c:scatterStyle val="lineMarker"/>
        <c:varyColors val="0"/>
        <c:ser>
          <c:idx val="0"/>
          <c:order val="0"/>
          <c:tx>
            <c:v>S5528A</c:v>
          </c:tx>
          <c:spPr>
            <a:ln w="47625">
              <a:noFill/>
            </a:ln>
          </c:spPr>
          <c:trendline>
            <c:spPr>
              <a:ln>
                <a:solidFill>
                  <a:srgbClr val="0000FF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362265861976834"/>
                  <c:y val="0.0873868240084765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200" baseline="0">
                        <a:solidFill>
                          <a:srgbClr val="0000FF"/>
                        </a:solidFill>
                      </a:rPr>
                      <a:t>y = -1.0256x + 8.2592</a:t>
                    </a:r>
                    <a:endParaRPr lang="en-US" sz="1200">
                      <a:solidFill>
                        <a:srgbClr val="0000FF"/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'Raw Data'!$D$4:$D$11</c:f>
              <c:numCache>
                <c:formatCode>General</c:formatCode>
                <c:ptCount val="8"/>
                <c:pt idx="0">
                  <c:v>0.554</c:v>
                </c:pt>
                <c:pt idx="1">
                  <c:v>0.988777777777778</c:v>
                </c:pt>
                <c:pt idx="2">
                  <c:v>1.4958</c:v>
                </c:pt>
                <c:pt idx="3">
                  <c:v>2.009777777777778</c:v>
                </c:pt>
                <c:pt idx="4">
                  <c:v>2.5115</c:v>
                </c:pt>
                <c:pt idx="5">
                  <c:v>3.089111111111111</c:v>
                </c:pt>
                <c:pt idx="6">
                  <c:v>3.573333333333334</c:v>
                </c:pt>
                <c:pt idx="7">
                  <c:v>4.045444444444444</c:v>
                </c:pt>
              </c:numCache>
            </c:numRef>
          </c:xVal>
          <c:yVal>
            <c:numRef>
              <c:f>'Raw Data'!$K$4:$K$11</c:f>
              <c:numCache>
                <c:formatCode>General</c:formatCode>
                <c:ptCount val="8"/>
                <c:pt idx="0">
                  <c:v>7.413028393405205</c:v>
                </c:pt>
                <c:pt idx="1">
                  <c:v>7.009867477848027</c:v>
                </c:pt>
                <c:pt idx="2">
                  <c:v>6.397598043513853</c:v>
                </c:pt>
                <c:pt idx="3">
                  <c:v>5.877910135562257</c:v>
                </c:pt>
                <c:pt idx="4">
                  <c:v>5.395970627089034</c:v>
                </c:pt>
                <c:pt idx="5">
                  <c:v>4.8597574445563</c:v>
                </c:pt>
                <c:pt idx="6">
                  <c:v>4.43610815790138</c:v>
                </c:pt>
                <c:pt idx="7">
                  <c:v>4.053894992473526</c:v>
                </c:pt>
              </c:numCache>
            </c:numRef>
          </c:yVal>
          <c:smooth val="0"/>
        </c:ser>
        <c:ser>
          <c:idx val="1"/>
          <c:order val="1"/>
          <c:tx>
            <c:v>S5528B</c:v>
          </c:tx>
          <c:spPr>
            <a:ln w="47625">
              <a:noFill/>
            </a:ln>
          </c:spP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386234460213431"/>
                  <c:y val="-0.0893536658841127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'Raw Data'!$D$13:$D$19</c:f>
              <c:numCache>
                <c:formatCode>General</c:formatCode>
                <c:ptCount val="7"/>
                <c:pt idx="0">
                  <c:v>1.08388888888889</c:v>
                </c:pt>
                <c:pt idx="1">
                  <c:v>1.572111111111111</c:v>
                </c:pt>
                <c:pt idx="2">
                  <c:v>2.055666666666667</c:v>
                </c:pt>
                <c:pt idx="3">
                  <c:v>2.53588888888889</c:v>
                </c:pt>
                <c:pt idx="4">
                  <c:v>3.035111111111111</c:v>
                </c:pt>
                <c:pt idx="5">
                  <c:v>3.558555555555555</c:v>
                </c:pt>
                <c:pt idx="6">
                  <c:v>3.984777777777777</c:v>
                </c:pt>
              </c:numCache>
            </c:numRef>
          </c:xVal>
          <c:yVal>
            <c:numRef>
              <c:f>'Raw Data'!$K$13:$K$19</c:f>
              <c:numCache>
                <c:formatCode>General</c:formatCode>
                <c:ptCount val="7"/>
                <c:pt idx="0">
                  <c:v>7.461226829421668</c:v>
                </c:pt>
                <c:pt idx="1">
                  <c:v>6.836926405841634</c:v>
                </c:pt>
                <c:pt idx="2">
                  <c:v>6.484662077753014</c:v>
                </c:pt>
                <c:pt idx="3">
                  <c:v>5.902556753123106</c:v>
                </c:pt>
                <c:pt idx="4">
                  <c:v>5.471809241686051</c:v>
                </c:pt>
                <c:pt idx="5">
                  <c:v>5.04163219717085</c:v>
                </c:pt>
                <c:pt idx="6">
                  <c:v>4.625160237800472</c:v>
                </c:pt>
              </c:numCache>
            </c:numRef>
          </c:yVal>
          <c:smooth val="0"/>
        </c:ser>
        <c:ser>
          <c:idx val="2"/>
          <c:order val="2"/>
          <c:tx>
            <c:v>S5528C</c:v>
          </c:tx>
          <c:spPr>
            <a:ln w="47625">
              <a:noFill/>
            </a:ln>
          </c:spPr>
          <c:trendline>
            <c:spPr>
              <a:ln>
                <a:solidFill>
                  <a:srgbClr val="008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337872601254185"/>
                  <c:y val="-0.04841750981655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>
                      <a:solidFill>
                        <a:srgbClr val="008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'Raw Data'!$D$21:$D$26</c:f>
              <c:numCache>
                <c:formatCode>General</c:formatCode>
                <c:ptCount val="6"/>
                <c:pt idx="0">
                  <c:v>1.086555555555556</c:v>
                </c:pt>
                <c:pt idx="1">
                  <c:v>1.536111111111111</c:v>
                </c:pt>
                <c:pt idx="2">
                  <c:v>2.058777777777777</c:v>
                </c:pt>
                <c:pt idx="3">
                  <c:v>2.574666666666667</c:v>
                </c:pt>
                <c:pt idx="4">
                  <c:v>3.102111111111111</c:v>
                </c:pt>
                <c:pt idx="5">
                  <c:v>3.616888888888889</c:v>
                </c:pt>
              </c:numCache>
            </c:numRef>
          </c:xVal>
          <c:yVal>
            <c:numRef>
              <c:f>'Raw Data'!$K$21:$K$26</c:f>
              <c:numCache>
                <c:formatCode>General</c:formatCode>
                <c:ptCount val="6"/>
                <c:pt idx="0">
                  <c:v>7.416522777753506</c:v>
                </c:pt>
                <c:pt idx="1">
                  <c:v>6.917986853389256</c:v>
                </c:pt>
                <c:pt idx="2">
                  <c:v>6.51454199871542</c:v>
                </c:pt>
                <c:pt idx="3">
                  <c:v>5.963985472313463</c:v>
                </c:pt>
                <c:pt idx="4">
                  <c:v>5.439489023123002</c:v>
                </c:pt>
                <c:pt idx="5">
                  <c:v>4.954083507366381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0718584"/>
        <c:axId val="2115071784"/>
      </c:scatterChart>
      <c:valAx>
        <c:axId val="211071858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15071784"/>
        <c:crosses val="autoZero"/>
        <c:crossBetween val="midCat"/>
      </c:valAx>
      <c:valAx>
        <c:axId val="2115071784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depth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1071858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algn="ctr" rtl="0">
              <a:defRPr/>
            </a:pPr>
            <a:r>
              <a:rPr lang="en-US"/>
              <a:t>S5529 ln Ed (µE 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S5529A</c:v>
          </c:tx>
          <c:spPr>
            <a:ln w="47625">
              <a:noFill/>
            </a:ln>
          </c:spPr>
          <c:dLbls>
            <c:delete val="1"/>
          </c:dLbls>
          <c:trendline>
            <c:trendlineType val="linear"/>
            <c:dispRSqr val="0"/>
            <c:dispEq val="1"/>
            <c:trendlineLbl>
              <c:layout>
                <c:manualLayout>
                  <c:x val="-0.252161730930126"/>
                  <c:y val="0.0058431440254983"/>
                </c:manualLayout>
              </c:layout>
              <c:numFmt formatCode="General" sourceLinked="0"/>
            </c:trendlineLbl>
          </c:trendline>
          <c:xVal>
            <c:numRef>
              <c:f>'Raw Data'!$D$28:$D$35</c:f>
              <c:numCache>
                <c:formatCode>General</c:formatCode>
                <c:ptCount val="8"/>
                <c:pt idx="0">
                  <c:v>0.439</c:v>
                </c:pt>
                <c:pt idx="1">
                  <c:v>0.834777777777778</c:v>
                </c:pt>
                <c:pt idx="2">
                  <c:v>1.4265</c:v>
                </c:pt>
                <c:pt idx="3">
                  <c:v>1.990555555555556</c:v>
                </c:pt>
                <c:pt idx="4">
                  <c:v>2.5562</c:v>
                </c:pt>
                <c:pt idx="5">
                  <c:v>3.078777777777777</c:v>
                </c:pt>
                <c:pt idx="6">
                  <c:v>3.627222222222222</c:v>
                </c:pt>
                <c:pt idx="7">
                  <c:v>4.091222222222222</c:v>
                </c:pt>
              </c:numCache>
            </c:numRef>
          </c:xVal>
          <c:yVal>
            <c:numRef>
              <c:f>'Raw Data'!$K$28:$K$35</c:f>
              <c:numCache>
                <c:formatCode>General</c:formatCode>
                <c:ptCount val="8"/>
                <c:pt idx="0">
                  <c:v>7.40085033563098</c:v>
                </c:pt>
                <c:pt idx="1">
                  <c:v>6.855319598035254</c:v>
                </c:pt>
                <c:pt idx="2">
                  <c:v>6.290090378585722</c:v>
                </c:pt>
                <c:pt idx="3">
                  <c:v>5.71449413025113</c:v>
                </c:pt>
                <c:pt idx="4">
                  <c:v>5.218360682229894</c:v>
                </c:pt>
                <c:pt idx="5">
                  <c:v>4.63952255255443</c:v>
                </c:pt>
                <c:pt idx="6">
                  <c:v>4.188922423627924</c:v>
                </c:pt>
                <c:pt idx="7">
                  <c:v>3.737324537049638</c:v>
                </c:pt>
              </c:numCache>
            </c:numRef>
          </c:yVal>
          <c:smooth val="0"/>
        </c:ser>
        <c:ser>
          <c:idx val="1"/>
          <c:order val="1"/>
          <c:tx>
            <c:v>S5529B</c:v>
          </c:tx>
          <c:spPr>
            <a:ln w="47625">
              <a:noFill/>
            </a:ln>
          </c:spPr>
          <c:dLbls>
            <c:delete val="1"/>
          </c:dLbls>
          <c:trendline>
            <c:trendlineType val="linear"/>
            <c:dispRSqr val="0"/>
            <c:dispEq val="1"/>
            <c:trendlineLbl>
              <c:layout/>
              <c:numFmt formatCode="General" sourceLinked="0"/>
            </c:trendlineLbl>
          </c:trendline>
          <c:xVal>
            <c:numRef>
              <c:f>'Raw Data'!$D$36:$D$43</c:f>
              <c:numCache>
                <c:formatCode>General</c:formatCode>
                <c:ptCount val="8"/>
                <c:pt idx="0">
                  <c:v>0.4978</c:v>
                </c:pt>
                <c:pt idx="1">
                  <c:v>1.089222222222222</c:v>
                </c:pt>
                <c:pt idx="2">
                  <c:v>1.624111111111111</c:v>
                </c:pt>
                <c:pt idx="3">
                  <c:v>2.033</c:v>
                </c:pt>
                <c:pt idx="4">
                  <c:v>2.576333333333333</c:v>
                </c:pt>
                <c:pt idx="5">
                  <c:v>3.074444444444444</c:v>
                </c:pt>
                <c:pt idx="6">
                  <c:v>3.65011111111111</c:v>
                </c:pt>
                <c:pt idx="7">
                  <c:v>4.109999999999999</c:v>
                </c:pt>
              </c:numCache>
            </c:numRef>
          </c:xVal>
          <c:yVal>
            <c:numRef>
              <c:f>'Raw Data'!$K$36:$K$43</c:f>
              <c:numCache>
                <c:formatCode>General</c:formatCode>
                <c:ptCount val="8"/>
                <c:pt idx="0">
                  <c:v>7.40719214240652</c:v>
                </c:pt>
                <c:pt idx="1">
                  <c:v>6.767108498195621</c:v>
                </c:pt>
                <c:pt idx="2">
                  <c:v>6.18884028882316</c:v>
                </c:pt>
                <c:pt idx="3">
                  <c:v>5.788800231281856</c:v>
                </c:pt>
                <c:pt idx="4">
                  <c:v>5.224469650576254</c:v>
                </c:pt>
                <c:pt idx="5">
                  <c:v>4.750017774274363</c:v>
                </c:pt>
                <c:pt idx="6">
                  <c:v>4.153048626049209</c:v>
                </c:pt>
                <c:pt idx="7">
                  <c:v>3.792929595364284</c:v>
                </c:pt>
              </c:numCache>
            </c:numRef>
          </c:yVal>
          <c:smooth val="0"/>
        </c:ser>
        <c:ser>
          <c:idx val="2"/>
          <c:order val="2"/>
          <c:tx>
            <c:v>S5529C</c:v>
          </c:tx>
          <c:spPr>
            <a:ln w="47625">
              <a:noFill/>
            </a:ln>
          </c:spPr>
          <c:dLbls>
            <c:delete val="1"/>
          </c:dLbls>
          <c:trendline>
            <c:trendlineType val="linear"/>
            <c:dispRSqr val="0"/>
            <c:dispEq val="1"/>
            <c:trendlineLbl>
              <c:layout>
                <c:manualLayout>
                  <c:x val="-0.0283263339617992"/>
                  <c:y val="-0.0551519561007494"/>
                </c:manualLayout>
              </c:layout>
              <c:numFmt formatCode="General" sourceLinked="0"/>
            </c:trendlineLbl>
          </c:trendline>
          <c:xVal>
            <c:numRef>
              <c:f>'Raw Data'!$D$44:$D$51</c:f>
              <c:numCache>
                <c:formatCode>General</c:formatCode>
                <c:ptCount val="8"/>
                <c:pt idx="0">
                  <c:v>0.521222222222222</c:v>
                </c:pt>
                <c:pt idx="1">
                  <c:v>1.044777777777778</c:v>
                </c:pt>
                <c:pt idx="2">
                  <c:v>1.501555555555556</c:v>
                </c:pt>
                <c:pt idx="3">
                  <c:v>2.050777777777778</c:v>
                </c:pt>
                <c:pt idx="4">
                  <c:v>2.620111111111111</c:v>
                </c:pt>
                <c:pt idx="5">
                  <c:v>3.099111111111111</c:v>
                </c:pt>
                <c:pt idx="6">
                  <c:v>3.68</c:v>
                </c:pt>
                <c:pt idx="7">
                  <c:v>4.071333333333332</c:v>
                </c:pt>
              </c:numCache>
            </c:numRef>
          </c:xVal>
          <c:yVal>
            <c:numRef>
              <c:f>'Raw Data'!$K$44:$K$51</c:f>
              <c:numCache>
                <c:formatCode>General</c:formatCode>
                <c:ptCount val="8"/>
                <c:pt idx="0">
                  <c:v>7.449771537568304</c:v>
                </c:pt>
                <c:pt idx="1">
                  <c:v>6.823446699992551</c:v>
                </c:pt>
                <c:pt idx="2">
                  <c:v>6.294578412098606</c:v>
                </c:pt>
                <c:pt idx="3">
                  <c:v>5.741206832188949</c:v>
                </c:pt>
                <c:pt idx="4">
                  <c:v>5.174900246811271</c:v>
                </c:pt>
                <c:pt idx="5">
                  <c:v>4.718345840152959</c:v>
                </c:pt>
                <c:pt idx="6">
                  <c:v>4.179421717812776</c:v>
                </c:pt>
                <c:pt idx="7">
                  <c:v>3.795604419472094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2115701240"/>
        <c:axId val="2109033384"/>
      </c:scatterChart>
      <c:valAx>
        <c:axId val="2115701240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crossAx val="2109033384"/>
        <c:crosses val="autoZero"/>
        <c:crossBetween val="midCat"/>
      </c:valAx>
      <c:valAx>
        <c:axId val="2109033384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depth (m)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570124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400" b="1" i="0" baseline="0">
                <a:effectLst/>
              </a:rPr>
              <a:t>S5530 ln Ed (µE )</a:t>
            </a:r>
            <a:endParaRPr lang="de-DE" sz="1400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S5530A</c:v>
          </c:tx>
          <c:spPr>
            <a:ln w="47625">
              <a:noFill/>
            </a:ln>
          </c:spPr>
          <c:trendline>
            <c:spPr>
              <a:ln>
                <a:solidFill>
                  <a:srgbClr val="0000FF"/>
                </a:solidFill>
              </a:ln>
            </c:spPr>
            <c:trendlineType val="linear"/>
            <c:dispRSqr val="0"/>
            <c:dispEq val="0"/>
          </c:trendline>
          <c:trendline>
            <c:trendlineType val="linear"/>
            <c:dispRSqr val="0"/>
            <c:dispEq val="1"/>
            <c:trendlineLbl>
              <c:layout>
                <c:manualLayout>
                  <c:x val="-0.0125167272872617"/>
                  <c:y val="-0.131782488360617"/>
                </c:manualLayout>
              </c:layout>
              <c:numFmt formatCode="General" sourceLinked="0"/>
            </c:trendlineLbl>
          </c:trendline>
          <c:xVal>
            <c:numRef>
              <c:f>'Raw Data'!$D$53:$D$60</c:f>
              <c:numCache>
                <c:formatCode>General</c:formatCode>
                <c:ptCount val="8"/>
                <c:pt idx="0">
                  <c:v>0.26</c:v>
                </c:pt>
                <c:pt idx="1">
                  <c:v>0.836625</c:v>
                </c:pt>
                <c:pt idx="2">
                  <c:v>1.415333333333333</c:v>
                </c:pt>
                <c:pt idx="3">
                  <c:v>1.981111111111111</c:v>
                </c:pt>
                <c:pt idx="4">
                  <c:v>2.5256</c:v>
                </c:pt>
                <c:pt idx="5">
                  <c:v>3.099222222222222</c:v>
                </c:pt>
                <c:pt idx="6">
                  <c:v>3.632555555555555</c:v>
                </c:pt>
                <c:pt idx="7">
                  <c:v>4.075888888888889</c:v>
                </c:pt>
              </c:numCache>
            </c:numRef>
          </c:xVal>
          <c:yVal>
            <c:numRef>
              <c:f>'Raw Data'!$K$53:$K$60</c:f>
              <c:numCache>
                <c:formatCode>General</c:formatCode>
                <c:ptCount val="8"/>
                <c:pt idx="0">
                  <c:v>7.277633247564999</c:v>
                </c:pt>
                <c:pt idx="1">
                  <c:v>6.710539670866291</c:v>
                </c:pt>
                <c:pt idx="2">
                  <c:v>6.139896119673146</c:v>
                </c:pt>
                <c:pt idx="3">
                  <c:v>5.538737095054115</c:v>
                </c:pt>
                <c:pt idx="4">
                  <c:v>4.965886847685649</c:v>
                </c:pt>
                <c:pt idx="5">
                  <c:v>4.365467438585282</c:v>
                </c:pt>
                <c:pt idx="6">
                  <c:v>3.812458165467172</c:v>
                </c:pt>
                <c:pt idx="7">
                  <c:v>3.308516552973303</c:v>
                </c:pt>
              </c:numCache>
            </c:numRef>
          </c:yVal>
          <c:smooth val="0"/>
        </c:ser>
        <c:ser>
          <c:idx val="1"/>
          <c:order val="1"/>
          <c:tx>
            <c:v>S5530B</c:v>
          </c:tx>
          <c:spPr>
            <a:ln w="47625">
              <a:noFill/>
            </a:ln>
          </c:spPr>
          <c:trendline>
            <c:spPr>
              <a:ln>
                <a:solidFill>
                  <a:srgbClr val="800000"/>
                </a:solidFill>
              </a:ln>
            </c:spPr>
            <c:trendlineType val="linear"/>
            <c:dispRSqr val="0"/>
            <c:dispEq val="0"/>
          </c:trendline>
          <c:trendline>
            <c:trendlineType val="linear"/>
            <c:dispRSqr val="0"/>
            <c:dispEq val="1"/>
            <c:trendlineLbl>
              <c:layout/>
              <c:numFmt formatCode="General" sourceLinked="0"/>
            </c:trendlineLbl>
          </c:trendline>
          <c:xVal>
            <c:numRef>
              <c:f>'Raw Data'!$D$61:$D$68</c:f>
              <c:numCache>
                <c:formatCode>General</c:formatCode>
                <c:ptCount val="8"/>
                <c:pt idx="0">
                  <c:v>0.555</c:v>
                </c:pt>
                <c:pt idx="1">
                  <c:v>1.037375</c:v>
                </c:pt>
                <c:pt idx="2">
                  <c:v>1.537333333333333</c:v>
                </c:pt>
                <c:pt idx="3">
                  <c:v>2.070666666666667</c:v>
                </c:pt>
                <c:pt idx="4">
                  <c:v>2.560444444444445</c:v>
                </c:pt>
                <c:pt idx="5">
                  <c:v>3.099888888888889</c:v>
                </c:pt>
                <c:pt idx="6">
                  <c:v>3.574222222222222</c:v>
                </c:pt>
                <c:pt idx="7">
                  <c:v>4.018888888888889</c:v>
                </c:pt>
              </c:numCache>
            </c:numRef>
          </c:xVal>
          <c:yVal>
            <c:numRef>
              <c:f>'Raw Data'!$K$61:$K$68</c:f>
              <c:numCache>
                <c:formatCode>General</c:formatCode>
                <c:ptCount val="8"/>
                <c:pt idx="0">
                  <c:v>7.193028858937414</c:v>
                </c:pt>
                <c:pt idx="1">
                  <c:v>6.724235399696074</c:v>
                </c:pt>
                <c:pt idx="2">
                  <c:v>6.137660502573826</c:v>
                </c:pt>
                <c:pt idx="3">
                  <c:v>5.533928340279221</c:v>
                </c:pt>
                <c:pt idx="4">
                  <c:v>4.983110187951202</c:v>
                </c:pt>
                <c:pt idx="5">
                  <c:v>4.38392268699297</c:v>
                </c:pt>
                <c:pt idx="6">
                  <c:v>3.867719059823729</c:v>
                </c:pt>
                <c:pt idx="7">
                  <c:v>3.364226758150806</c:v>
                </c:pt>
              </c:numCache>
            </c:numRef>
          </c:yVal>
          <c:smooth val="0"/>
        </c:ser>
        <c:ser>
          <c:idx val="2"/>
          <c:order val="2"/>
          <c:tx>
            <c:v>S5530C</c:v>
          </c:tx>
          <c:spPr>
            <a:ln w="47625">
              <a:noFill/>
            </a:ln>
          </c:spPr>
          <c:trendline>
            <c:spPr>
              <a:ln>
                <a:solidFill>
                  <a:srgbClr val="008000"/>
                </a:solidFill>
              </a:ln>
            </c:spPr>
            <c:trendlineType val="linear"/>
            <c:dispRSqr val="0"/>
            <c:dispEq val="0"/>
          </c:trendline>
          <c:trendline>
            <c:trendlineType val="linear"/>
            <c:dispRSqr val="0"/>
            <c:dispEq val="1"/>
            <c:trendlineLbl>
              <c:layout>
                <c:manualLayout>
                  <c:x val="5.80358927215316E-5"/>
                  <c:y val="-0.0641232380012443"/>
                </c:manualLayout>
              </c:layout>
              <c:numFmt formatCode="General" sourceLinked="0"/>
            </c:trendlineLbl>
          </c:trendline>
          <c:xVal>
            <c:numRef>
              <c:f>'Raw Data'!$D$69:$D$76</c:f>
              <c:numCache>
                <c:formatCode>General</c:formatCode>
                <c:ptCount val="8"/>
                <c:pt idx="0">
                  <c:v>0.612625</c:v>
                </c:pt>
                <c:pt idx="1">
                  <c:v>1.091333333333333</c:v>
                </c:pt>
                <c:pt idx="2">
                  <c:v>1.53188888888889</c:v>
                </c:pt>
                <c:pt idx="3">
                  <c:v>1.986777777777778</c:v>
                </c:pt>
                <c:pt idx="4">
                  <c:v>2.523888888888889</c:v>
                </c:pt>
                <c:pt idx="5">
                  <c:v>3.042</c:v>
                </c:pt>
                <c:pt idx="6">
                  <c:v>3.553571428571428</c:v>
                </c:pt>
                <c:pt idx="7">
                  <c:v>4.017444444444445</c:v>
                </c:pt>
              </c:numCache>
            </c:numRef>
          </c:xVal>
          <c:yVal>
            <c:numRef>
              <c:f>'Raw Data'!$K$69:$K$76</c:f>
              <c:numCache>
                <c:formatCode>General</c:formatCode>
                <c:ptCount val="8"/>
                <c:pt idx="0">
                  <c:v>7.128485478961251</c:v>
                </c:pt>
                <c:pt idx="1">
                  <c:v>6.668903023814347</c:v>
                </c:pt>
                <c:pt idx="2">
                  <c:v>6.122322229664326</c:v>
                </c:pt>
                <c:pt idx="3">
                  <c:v>5.623486620400181</c:v>
                </c:pt>
                <c:pt idx="4">
                  <c:v>5.011005595896451</c:v>
                </c:pt>
                <c:pt idx="5">
                  <c:v>4.48725124892381</c:v>
                </c:pt>
                <c:pt idx="6">
                  <c:v>3.891956786930317</c:v>
                </c:pt>
                <c:pt idx="7">
                  <c:v>3.361441129754782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5123640"/>
        <c:axId val="2115126312"/>
      </c:scatterChart>
      <c:valAx>
        <c:axId val="211512364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115126312"/>
        <c:crosses val="autoZero"/>
        <c:crossBetween val="midCat"/>
      </c:valAx>
      <c:valAx>
        <c:axId val="211512631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depth</a:t>
                </a:r>
                <a:r>
                  <a:rPr lang="en-US" sz="1200" baseline="0"/>
                  <a:t> (m)</a:t>
                </a:r>
                <a:endParaRPr lang="en-US" sz="1200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1151236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S5531 ln Ed (µE )</a:t>
            </a:r>
            <a:endParaRPr lang="de-DE" sz="1400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S5531A</c:v>
          </c:tx>
          <c:spPr>
            <a:ln w="47625">
              <a:noFill/>
            </a:ln>
          </c:spPr>
          <c:dLbls>
            <c:delete val="1"/>
          </c:dLbls>
          <c:trendline>
            <c:spPr>
              <a:ln>
                <a:solidFill>
                  <a:srgbClr val="0000FF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350129330510423"/>
                  <c:y val="0.0350526408917986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00FF"/>
                      </a:solidFill>
                    </a:defRPr>
                  </a:pPr>
                  <a:endParaRPr lang="en-US"/>
                </a:p>
              </c:txPr>
            </c:trendlineLbl>
          </c:trendline>
          <c:trendline>
            <c:trendlineType val="linear"/>
            <c:dispRSqr val="0"/>
            <c:dispEq val="0"/>
          </c:trendline>
          <c:xVal>
            <c:numRef>
              <c:f>'Raw Data'!$D$77:$D$84</c:f>
              <c:numCache>
                <c:formatCode>General</c:formatCode>
                <c:ptCount val="8"/>
                <c:pt idx="0">
                  <c:v>0.2452</c:v>
                </c:pt>
                <c:pt idx="1">
                  <c:v>0.699888888888889</c:v>
                </c:pt>
                <c:pt idx="2">
                  <c:v>1.303222222222222</c:v>
                </c:pt>
                <c:pt idx="3">
                  <c:v>1.872444444444444</c:v>
                </c:pt>
                <c:pt idx="4">
                  <c:v>2.457222222222223</c:v>
                </c:pt>
                <c:pt idx="5">
                  <c:v>3.0342</c:v>
                </c:pt>
                <c:pt idx="6">
                  <c:v>3.496222222222222</c:v>
                </c:pt>
                <c:pt idx="7">
                  <c:v>4.120666666666666</c:v>
                </c:pt>
              </c:numCache>
            </c:numRef>
          </c:xVal>
          <c:yVal>
            <c:numRef>
              <c:f>'Raw Data'!$K$77:$K$84</c:f>
              <c:numCache>
                <c:formatCode>General</c:formatCode>
                <c:ptCount val="8"/>
                <c:pt idx="0">
                  <c:v>7.289813589577627</c:v>
                </c:pt>
                <c:pt idx="1">
                  <c:v>6.534700713883817</c:v>
                </c:pt>
                <c:pt idx="2">
                  <c:v>5.841480131837187</c:v>
                </c:pt>
                <c:pt idx="3">
                  <c:v>5.113161657918957</c:v>
                </c:pt>
                <c:pt idx="4">
                  <c:v>4.266828271195548</c:v>
                </c:pt>
                <c:pt idx="5">
                  <c:v>3.309644977757881</c:v>
                </c:pt>
                <c:pt idx="6">
                  <c:v>2.585102988558446</c:v>
                </c:pt>
                <c:pt idx="7">
                  <c:v>1.46786999472251</c:v>
                </c:pt>
              </c:numCache>
            </c:numRef>
          </c:yVal>
          <c:smooth val="0"/>
        </c:ser>
        <c:ser>
          <c:idx val="1"/>
          <c:order val="1"/>
          <c:tx>
            <c:v>S5531B</c:v>
          </c:tx>
          <c:spPr>
            <a:ln w="47625">
              <a:noFill/>
            </a:ln>
          </c:spPr>
          <c:dLbls>
            <c:delete val="1"/>
          </c:dLbls>
          <c:trendline>
            <c:spPr>
              <a:ln>
                <a:solidFill>
                  <a:srgbClr val="800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367186684745978"/>
                  <c:y val="-0.0133672476333717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80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'Raw Data'!$D$93:$D$100</c:f>
              <c:numCache>
                <c:formatCode>General</c:formatCode>
                <c:ptCount val="8"/>
                <c:pt idx="0">
                  <c:v>0.533777777777778</c:v>
                </c:pt>
                <c:pt idx="1">
                  <c:v>1.076888888888889</c:v>
                </c:pt>
                <c:pt idx="2">
                  <c:v>1.552333333333334</c:v>
                </c:pt>
                <c:pt idx="3">
                  <c:v>2.001777777777777</c:v>
                </c:pt>
                <c:pt idx="4">
                  <c:v>2.554777777777777</c:v>
                </c:pt>
                <c:pt idx="5">
                  <c:v>3.057555555555556</c:v>
                </c:pt>
                <c:pt idx="6">
                  <c:v>3.550300000000001</c:v>
                </c:pt>
                <c:pt idx="7">
                  <c:v>4.148666666666665</c:v>
                </c:pt>
              </c:numCache>
            </c:numRef>
          </c:xVal>
          <c:yVal>
            <c:numRef>
              <c:f>'Raw Data'!$K$86:$K$92</c:f>
              <c:numCache>
                <c:formatCode>General</c:formatCode>
                <c:ptCount val="7"/>
                <c:pt idx="0">
                  <c:v>6.507250225132223</c:v>
                </c:pt>
                <c:pt idx="1">
                  <c:v>5.822071034143244</c:v>
                </c:pt>
                <c:pt idx="2">
                  <c:v>5.043043342000615</c:v>
                </c:pt>
                <c:pt idx="3">
                  <c:v>4.247184872623907</c:v>
                </c:pt>
                <c:pt idx="4">
                  <c:v>3.349138193195125</c:v>
                </c:pt>
                <c:pt idx="5">
                  <c:v>2.368189901774852</c:v>
                </c:pt>
                <c:pt idx="6">
                  <c:v>1.69563358116898</c:v>
                </c:pt>
              </c:numCache>
            </c:numRef>
          </c:yVal>
          <c:smooth val="0"/>
        </c:ser>
        <c:ser>
          <c:idx val="2"/>
          <c:order val="2"/>
          <c:tx>
            <c:v>S5531C</c:v>
          </c:tx>
          <c:spPr>
            <a:ln w="47625">
              <a:noFill/>
            </a:ln>
          </c:spPr>
          <c:dLbls>
            <c:delete val="1"/>
          </c:dLbls>
          <c:trendline>
            <c:spPr>
              <a:ln>
                <a:solidFill>
                  <a:srgbClr val="008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381058749831498"/>
                  <c:y val="0.12992656816774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8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'Raw Data'!$D$93:$D$100</c:f>
              <c:numCache>
                <c:formatCode>General</c:formatCode>
                <c:ptCount val="8"/>
                <c:pt idx="0">
                  <c:v>0.533777777777778</c:v>
                </c:pt>
                <c:pt idx="1">
                  <c:v>1.076888888888889</c:v>
                </c:pt>
                <c:pt idx="2">
                  <c:v>1.552333333333334</c:v>
                </c:pt>
                <c:pt idx="3">
                  <c:v>2.001777777777777</c:v>
                </c:pt>
                <c:pt idx="4">
                  <c:v>2.554777777777777</c:v>
                </c:pt>
                <c:pt idx="5">
                  <c:v>3.057555555555556</c:v>
                </c:pt>
                <c:pt idx="6">
                  <c:v>3.550300000000001</c:v>
                </c:pt>
                <c:pt idx="7">
                  <c:v>4.148666666666665</c:v>
                </c:pt>
              </c:numCache>
            </c:numRef>
          </c:xVal>
          <c:yVal>
            <c:numRef>
              <c:f>'Raw Data'!$K$93:$K$100</c:f>
              <c:numCache>
                <c:formatCode>General</c:formatCode>
                <c:ptCount val="8"/>
                <c:pt idx="0">
                  <c:v>7.129271490636971</c:v>
                </c:pt>
                <c:pt idx="1">
                  <c:v>6.469888508001278</c:v>
                </c:pt>
                <c:pt idx="2">
                  <c:v>5.76146195453374</c:v>
                </c:pt>
                <c:pt idx="3">
                  <c:v>5.055146082217403</c:v>
                </c:pt>
                <c:pt idx="4">
                  <c:v>4.108953752894651</c:v>
                </c:pt>
                <c:pt idx="5">
                  <c:v>3.183028271312198</c:v>
                </c:pt>
                <c:pt idx="6">
                  <c:v>2.283406422963474</c:v>
                </c:pt>
                <c:pt idx="7">
                  <c:v>1.331098731372437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2110291928"/>
        <c:axId val="2110294968"/>
      </c:scatterChart>
      <c:valAx>
        <c:axId val="2110291928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crossAx val="2110294968"/>
        <c:crosses val="autoZero"/>
        <c:crossBetween val="midCat"/>
      </c:valAx>
      <c:valAx>
        <c:axId val="2110294968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depth</a:t>
                </a:r>
                <a:r>
                  <a:rPr lang="en-US" baseline="0"/>
                  <a:t> (m)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0291928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400" b="1" i="0" baseline="0">
                <a:effectLst/>
              </a:rPr>
              <a:t>S5532 ln Ed (µE )</a:t>
            </a:r>
            <a:endParaRPr lang="de-DE" sz="1400">
              <a:effectLst/>
            </a:endParaRPr>
          </a:p>
        </c:rich>
      </c:tx>
      <c:layout>
        <c:manualLayout>
          <c:xMode val="edge"/>
          <c:yMode val="edge"/>
          <c:x val="0.419645877598633"/>
          <c:y val="0.0296296296296296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S5532A</c:v>
          </c:tx>
          <c:spPr>
            <a:ln w="47625">
              <a:noFill/>
            </a:ln>
          </c:spPr>
          <c:dLbls>
            <c:delete val="1"/>
          </c:dLbls>
          <c:trendline>
            <c:spPr>
              <a:ln>
                <a:solidFill>
                  <a:srgbClr val="0000FF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280728908886389"/>
                  <c:y val="0.0296124234470691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00FF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'Raw Data'!$D$117:$D$123</c:f>
              <c:numCache>
                <c:formatCode>General</c:formatCode>
                <c:ptCount val="7"/>
                <c:pt idx="0">
                  <c:v>0.54825</c:v>
                </c:pt>
                <c:pt idx="1">
                  <c:v>1.072222222222222</c:v>
                </c:pt>
                <c:pt idx="2">
                  <c:v>1.539555555555556</c:v>
                </c:pt>
                <c:pt idx="3">
                  <c:v>2.037111111111111</c:v>
                </c:pt>
                <c:pt idx="4">
                  <c:v>2.605888888888889</c:v>
                </c:pt>
                <c:pt idx="5">
                  <c:v>3.176</c:v>
                </c:pt>
                <c:pt idx="6">
                  <c:v>3.614777777777778</c:v>
                </c:pt>
              </c:numCache>
            </c:numRef>
          </c:xVal>
          <c:yVal>
            <c:numRef>
              <c:f>'Raw Data'!$K$117:$K$123</c:f>
              <c:numCache>
                <c:formatCode>General</c:formatCode>
                <c:ptCount val="7"/>
                <c:pt idx="0">
                  <c:v>6.938768383917952</c:v>
                </c:pt>
                <c:pt idx="1">
                  <c:v>5.970084876945869</c:v>
                </c:pt>
                <c:pt idx="2">
                  <c:v>4.958497761583424</c:v>
                </c:pt>
                <c:pt idx="3">
                  <c:v>3.806134864824032</c:v>
                </c:pt>
                <c:pt idx="4">
                  <c:v>3.037116543601728</c:v>
                </c:pt>
                <c:pt idx="5">
                  <c:v>1.907467652062726</c:v>
                </c:pt>
                <c:pt idx="6">
                  <c:v>1.013350830250371</c:v>
                </c:pt>
              </c:numCache>
            </c:numRef>
          </c:yVal>
          <c:smooth val="0"/>
        </c:ser>
        <c:ser>
          <c:idx val="1"/>
          <c:order val="1"/>
          <c:tx>
            <c:v>S5532B</c:v>
          </c:tx>
          <c:spPr>
            <a:ln w="47625">
              <a:noFill/>
            </a:ln>
          </c:spPr>
          <c:dLbls>
            <c:delete val="1"/>
          </c:dLbls>
          <c:trendline>
            <c:spPr>
              <a:ln>
                <a:solidFill>
                  <a:srgbClr val="800000"/>
                </a:solidFill>
              </a:ln>
            </c:spPr>
            <c:trendlineType val="linear"/>
            <c:dispRSqr val="0"/>
            <c:dispEq val="0"/>
          </c:trendline>
          <c:trendline>
            <c:trendlineType val="linear"/>
            <c:dispRSqr val="0"/>
            <c:dispEq val="1"/>
            <c:trendlineLbl>
              <c:layout>
                <c:manualLayout>
                  <c:x val="-0.473180852393451"/>
                  <c:y val="0.0721904345290172"/>
                </c:manualLayout>
              </c:layout>
              <c:numFmt formatCode="General" sourceLinked="0"/>
            </c:trendlineLbl>
          </c:trendline>
          <c:xVal>
            <c:numRef>
              <c:f>'Raw Data'!$D$109:$D$115</c:f>
              <c:numCache>
                <c:formatCode>General</c:formatCode>
                <c:ptCount val="7"/>
                <c:pt idx="0">
                  <c:v>0.5785</c:v>
                </c:pt>
                <c:pt idx="1">
                  <c:v>1.071888888888889</c:v>
                </c:pt>
                <c:pt idx="2">
                  <c:v>1.625222222222222</c:v>
                </c:pt>
                <c:pt idx="3">
                  <c:v>2.040111111111111</c:v>
                </c:pt>
                <c:pt idx="4">
                  <c:v>2.525777777777777</c:v>
                </c:pt>
                <c:pt idx="5">
                  <c:v>3.118555555555556</c:v>
                </c:pt>
                <c:pt idx="6">
                  <c:v>3.587</c:v>
                </c:pt>
              </c:numCache>
            </c:numRef>
          </c:xVal>
          <c:yVal>
            <c:numRef>
              <c:f>'Raw Data'!$K$109:$K$115</c:f>
              <c:numCache>
                <c:formatCode>General</c:formatCode>
                <c:ptCount val="7"/>
                <c:pt idx="0">
                  <c:v>6.7768958007624</c:v>
                </c:pt>
                <c:pt idx="1">
                  <c:v>5.83128406132601</c:v>
                </c:pt>
                <c:pt idx="2">
                  <c:v>4.850077036936688</c:v>
                </c:pt>
                <c:pt idx="3">
                  <c:v>4.091569416190057</c:v>
                </c:pt>
                <c:pt idx="4">
                  <c:v>3.200266881231444</c:v>
                </c:pt>
                <c:pt idx="5">
                  <c:v>2.119301762106554</c:v>
                </c:pt>
                <c:pt idx="6">
                  <c:v>1.152678594781232</c:v>
                </c:pt>
              </c:numCache>
            </c:numRef>
          </c:yVal>
          <c:smooth val="0"/>
        </c:ser>
        <c:ser>
          <c:idx val="2"/>
          <c:order val="2"/>
          <c:tx>
            <c:v>S5532C</c:v>
          </c:tx>
          <c:spPr>
            <a:ln w="47625">
              <a:noFill/>
            </a:ln>
          </c:spPr>
          <c:dLbls>
            <c:delete val="1"/>
          </c:dLbls>
          <c:trendline>
            <c:trendlineType val="linear"/>
            <c:dispRSqr val="0"/>
            <c:dispEq val="1"/>
            <c:trendlineLbl>
              <c:layout>
                <c:manualLayout>
                  <c:x val="-0.451880681581469"/>
                  <c:y val="0.209062992125984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8000"/>
                      </a:solidFill>
                    </a:defRPr>
                  </a:pPr>
                  <a:endParaRPr lang="en-US"/>
                </a:p>
              </c:txPr>
            </c:trendlineLbl>
          </c:trendline>
          <c:trendline>
            <c:spPr>
              <a:ln>
                <a:solidFill>
                  <a:srgbClr val="008000"/>
                </a:solidFill>
              </a:ln>
            </c:spPr>
            <c:trendlineType val="linear"/>
            <c:dispRSqr val="0"/>
            <c:dispEq val="0"/>
          </c:trendline>
          <c:xVal>
            <c:numRef>
              <c:f>'Raw Data'!$D$117:$D$123</c:f>
              <c:numCache>
                <c:formatCode>General</c:formatCode>
                <c:ptCount val="7"/>
                <c:pt idx="0">
                  <c:v>0.54825</c:v>
                </c:pt>
                <c:pt idx="1">
                  <c:v>1.072222222222222</c:v>
                </c:pt>
                <c:pt idx="2">
                  <c:v>1.539555555555556</c:v>
                </c:pt>
                <c:pt idx="3">
                  <c:v>2.037111111111111</c:v>
                </c:pt>
                <c:pt idx="4">
                  <c:v>2.605888888888889</c:v>
                </c:pt>
                <c:pt idx="5">
                  <c:v>3.176</c:v>
                </c:pt>
                <c:pt idx="6">
                  <c:v>3.614777777777778</c:v>
                </c:pt>
              </c:numCache>
            </c:numRef>
          </c:xVal>
          <c:yVal>
            <c:numRef>
              <c:f>'Raw Data'!$K$117:$K$123</c:f>
              <c:numCache>
                <c:formatCode>General</c:formatCode>
                <c:ptCount val="7"/>
                <c:pt idx="0">
                  <c:v>6.938768383917952</c:v>
                </c:pt>
                <c:pt idx="1">
                  <c:v>5.970084876945869</c:v>
                </c:pt>
                <c:pt idx="2">
                  <c:v>4.958497761583424</c:v>
                </c:pt>
                <c:pt idx="3">
                  <c:v>3.806134864824032</c:v>
                </c:pt>
                <c:pt idx="4">
                  <c:v>3.037116543601728</c:v>
                </c:pt>
                <c:pt idx="5">
                  <c:v>1.907467652062726</c:v>
                </c:pt>
                <c:pt idx="6">
                  <c:v>1.013350830250371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2110349352"/>
        <c:axId val="2110352344"/>
      </c:scatterChart>
      <c:valAx>
        <c:axId val="2110349352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crossAx val="2110352344"/>
        <c:crosses val="autoZero"/>
        <c:crossBetween val="midCat"/>
      </c:valAx>
      <c:valAx>
        <c:axId val="2110352344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depth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0349352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400" b="1" i="0" baseline="0">
                <a:effectLst/>
              </a:rPr>
              <a:t>S5533 ln Ed (µE )</a:t>
            </a:r>
            <a:endParaRPr lang="de-DE" sz="1400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S5533A</c:v>
          </c:tx>
          <c:spPr>
            <a:ln w="47625">
              <a:noFill/>
            </a:ln>
          </c:spPr>
          <c:dLbls>
            <c:delete val="1"/>
          </c:dLbls>
          <c:trendline>
            <c:trendlineType val="linear"/>
            <c:dispRSqr val="0"/>
            <c:dispEq val="1"/>
            <c:trendlineLbl>
              <c:layout>
                <c:manualLayout>
                  <c:x val="-0.303188101487314"/>
                  <c:y val="-0.0758231789467381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3366FF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'Raw Data'!$D$125:$D$130</c:f>
              <c:numCache>
                <c:formatCode>General</c:formatCode>
                <c:ptCount val="6"/>
                <c:pt idx="0">
                  <c:v>0.524888888888889</c:v>
                </c:pt>
                <c:pt idx="1">
                  <c:v>0.994555555555555</c:v>
                </c:pt>
                <c:pt idx="2">
                  <c:v>1.5302</c:v>
                </c:pt>
                <c:pt idx="3">
                  <c:v>1.994444444444444</c:v>
                </c:pt>
                <c:pt idx="4">
                  <c:v>3.013</c:v>
                </c:pt>
                <c:pt idx="5">
                  <c:v>3.4476</c:v>
                </c:pt>
              </c:numCache>
            </c:numRef>
          </c:xVal>
          <c:yVal>
            <c:numRef>
              <c:f>'Raw Data'!$K$125:$K$130</c:f>
              <c:numCache>
                <c:formatCode>General</c:formatCode>
                <c:ptCount val="6"/>
                <c:pt idx="0">
                  <c:v>6.79318828555436</c:v>
                </c:pt>
                <c:pt idx="1">
                  <c:v>5.856362450432318</c:v>
                </c:pt>
                <c:pt idx="2">
                  <c:v>4.81729362036339</c:v>
                </c:pt>
                <c:pt idx="3">
                  <c:v>3.849733771250889</c:v>
                </c:pt>
                <c:pt idx="4">
                  <c:v>1.586916305960103</c:v>
                </c:pt>
                <c:pt idx="5">
                  <c:v>0.832444834448856</c:v>
                </c:pt>
              </c:numCache>
            </c:numRef>
          </c:yVal>
          <c:smooth val="0"/>
        </c:ser>
        <c:ser>
          <c:idx val="1"/>
          <c:order val="1"/>
          <c:tx>
            <c:v>S5533B</c:v>
          </c:tx>
          <c:spPr>
            <a:ln w="47625">
              <a:noFill/>
            </a:ln>
          </c:spPr>
          <c:dLbls>
            <c:delete val="1"/>
          </c:dLbls>
          <c:trendline>
            <c:spPr>
              <a:ln>
                <a:solidFill>
                  <a:srgbClr val="800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318637670291214"/>
                  <c:y val="0.00997125834555851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80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'Raw Data'!$D$132:$D$138</c:f>
              <c:numCache>
                <c:formatCode>General</c:formatCode>
                <c:ptCount val="7"/>
                <c:pt idx="0">
                  <c:v>0.522</c:v>
                </c:pt>
                <c:pt idx="1">
                  <c:v>1.043555555555556</c:v>
                </c:pt>
                <c:pt idx="2">
                  <c:v>1.491444444444445</c:v>
                </c:pt>
                <c:pt idx="3">
                  <c:v>2.024777777777777</c:v>
                </c:pt>
                <c:pt idx="4">
                  <c:v>2.515222222222222</c:v>
                </c:pt>
                <c:pt idx="5">
                  <c:v>3.021</c:v>
                </c:pt>
                <c:pt idx="6">
                  <c:v>3.529888888888889</c:v>
                </c:pt>
              </c:numCache>
            </c:numRef>
          </c:xVal>
          <c:yVal>
            <c:numRef>
              <c:f>'Raw Data'!$K$132:$K$138</c:f>
              <c:numCache>
                <c:formatCode>General</c:formatCode>
                <c:ptCount val="7"/>
                <c:pt idx="0">
                  <c:v>6.774608821322443</c:v>
                </c:pt>
                <c:pt idx="1">
                  <c:v>5.763524556317465</c:v>
                </c:pt>
                <c:pt idx="2">
                  <c:v>4.896005718594064</c:v>
                </c:pt>
                <c:pt idx="3">
                  <c:v>3.825342893491809</c:v>
                </c:pt>
                <c:pt idx="4">
                  <c:v>2.830421841758706</c:v>
                </c:pt>
                <c:pt idx="5">
                  <c:v>1.78428289225947</c:v>
                </c:pt>
                <c:pt idx="6">
                  <c:v>0.589916535084936</c:v>
                </c:pt>
              </c:numCache>
            </c:numRef>
          </c:yVal>
          <c:smooth val="0"/>
        </c:ser>
        <c:ser>
          <c:idx val="2"/>
          <c:order val="2"/>
          <c:tx>
            <c:v>S5533C</c:v>
          </c:tx>
          <c:spPr>
            <a:ln w="47625">
              <a:noFill/>
            </a:ln>
          </c:spPr>
          <c:dLbls>
            <c:delete val="1"/>
          </c:dLbls>
          <c:trendline>
            <c:spPr>
              <a:ln>
                <a:solidFill>
                  <a:srgbClr val="008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269092863392076"/>
                  <c:y val="0.120630220652076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8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'Raw Data'!$D$140:$D$146</c:f>
              <c:numCache>
                <c:formatCode>General</c:formatCode>
                <c:ptCount val="7"/>
                <c:pt idx="0">
                  <c:v>0.548857142857143</c:v>
                </c:pt>
                <c:pt idx="1">
                  <c:v>1.085333333333334</c:v>
                </c:pt>
                <c:pt idx="2">
                  <c:v>1.595777777777778</c:v>
                </c:pt>
                <c:pt idx="3">
                  <c:v>1.992777777777778</c:v>
                </c:pt>
                <c:pt idx="4">
                  <c:v>2.5283</c:v>
                </c:pt>
                <c:pt idx="5">
                  <c:v>3.097125</c:v>
                </c:pt>
                <c:pt idx="6">
                  <c:v>3.5455</c:v>
                </c:pt>
              </c:numCache>
            </c:numRef>
          </c:xVal>
          <c:yVal>
            <c:numRef>
              <c:f>'Raw Data'!$K$140:$K$146</c:f>
              <c:numCache>
                <c:formatCode>General</c:formatCode>
                <c:ptCount val="7"/>
                <c:pt idx="0">
                  <c:v>6.684113605780419</c:v>
                </c:pt>
                <c:pt idx="1">
                  <c:v>5.528957029128556</c:v>
                </c:pt>
                <c:pt idx="2">
                  <c:v>4.503361244614537</c:v>
                </c:pt>
                <c:pt idx="3">
                  <c:v>3.861370313632203</c:v>
                </c:pt>
                <c:pt idx="4">
                  <c:v>2.831326240842098</c:v>
                </c:pt>
                <c:pt idx="5">
                  <c:v>1.376201512220192</c:v>
                </c:pt>
                <c:pt idx="6">
                  <c:v>0.574767355297654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2110399896"/>
        <c:axId val="2110402936"/>
      </c:scatterChart>
      <c:valAx>
        <c:axId val="2110399896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crossAx val="2110402936"/>
        <c:crosses val="autoZero"/>
        <c:crossBetween val="midCat"/>
      </c:valAx>
      <c:valAx>
        <c:axId val="2110402936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depth</a:t>
                </a:r>
                <a:r>
                  <a:rPr lang="en-US" baseline="0"/>
                  <a:t> (m)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03998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558800</xdr:colOff>
      <xdr:row>3</xdr:row>
      <xdr:rowOff>50800</xdr:rowOff>
    </xdr:from>
    <xdr:to>
      <xdr:col>8</xdr:col>
      <xdr:colOff>317500</xdr:colOff>
      <xdr:row>28</xdr:row>
      <xdr:rowOff>101600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611093</xdr:colOff>
      <xdr:row>3</xdr:row>
      <xdr:rowOff>64993</xdr:rowOff>
    </xdr:from>
    <xdr:to>
      <xdr:col>16</xdr:col>
      <xdr:colOff>245034</xdr:colOff>
      <xdr:row>27</xdr:row>
      <xdr:rowOff>91887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31750</xdr:colOff>
      <xdr:row>3</xdr:row>
      <xdr:rowOff>50800</xdr:rowOff>
    </xdr:from>
    <xdr:to>
      <xdr:col>24</xdr:col>
      <xdr:colOff>508000</xdr:colOff>
      <xdr:row>27</xdr:row>
      <xdr:rowOff>139700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615950</xdr:colOff>
      <xdr:row>30</xdr:row>
      <xdr:rowOff>76200</xdr:rowOff>
    </xdr:from>
    <xdr:to>
      <xdr:col>8</xdr:col>
      <xdr:colOff>317500</xdr:colOff>
      <xdr:row>48</xdr:row>
      <xdr:rowOff>38100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361950</xdr:colOff>
      <xdr:row>30</xdr:row>
      <xdr:rowOff>63500</xdr:rowOff>
    </xdr:from>
    <xdr:to>
      <xdr:col>16</xdr:col>
      <xdr:colOff>584200</xdr:colOff>
      <xdr:row>48</xdr:row>
      <xdr:rowOff>63500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425450</xdr:colOff>
      <xdr:row>30</xdr:row>
      <xdr:rowOff>25400</xdr:rowOff>
    </xdr:from>
    <xdr:to>
      <xdr:col>24</xdr:col>
      <xdr:colOff>647700</xdr:colOff>
      <xdr:row>47</xdr:row>
      <xdr:rowOff>127000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sertation/Profiler%20Surveys/York%20River/Axial%20Surveys/YR150824/LICOR/S5528_WL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ssertation/Profiler%20Surveys/York%20River/Axial%20Surveys/YR150824/LICOR/S5529_WL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issertation/Profiler%20Surveys/York%20River/Axial%20Surveys/YR150824/LICOR/S5530_WL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issertation/Profiler%20Surveys/York%20River/Axial%20Surveys/YR150824/LICOR/S5531_WL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issertation/Profiler%20Surveys/York%20River/Axial%20Surveys/YR150824/LICOR/S5532_WL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Dissertation/Profiler%20Surveys/York%20River/Axial%20Surveys/YR150824/LICOR/S5533_WL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5528_WL.csv"/>
    </sheetNames>
    <sheetDataSet>
      <sheetData sheetId="0">
        <row r="518">
          <cell r="E518">
            <v>0.65500000000000003</v>
          </cell>
        </row>
        <row r="519">
          <cell r="E519">
            <v>0.74299999999999999</v>
          </cell>
        </row>
        <row r="520">
          <cell r="E520">
            <v>0.63100000000000001</v>
          </cell>
        </row>
        <row r="521">
          <cell r="E521">
            <v>0.75600000000000001</v>
          </cell>
        </row>
        <row r="522">
          <cell r="E522">
            <v>0.65300000000000002</v>
          </cell>
        </row>
        <row r="523">
          <cell r="E523">
            <v>0.71399999999999997</v>
          </cell>
        </row>
        <row r="524">
          <cell r="E524">
            <v>0.70299999999999996</v>
          </cell>
        </row>
        <row r="525">
          <cell r="E525">
            <v>0.72699999999999998</v>
          </cell>
        </row>
        <row r="526">
          <cell r="E526">
            <v>0.70199999999999996</v>
          </cell>
        </row>
        <row r="527">
          <cell r="E527">
            <v>0.71699999999999997</v>
          </cell>
        </row>
        <row r="528">
          <cell r="E528">
            <v>0.74299999999999999</v>
          </cell>
        </row>
        <row r="529">
          <cell r="E529">
            <v>0.93700000000000006</v>
          </cell>
        </row>
        <row r="530">
          <cell r="E530">
            <v>1.2250000000000001</v>
          </cell>
        </row>
        <row r="531">
          <cell r="E531">
            <v>1.129</v>
          </cell>
        </row>
        <row r="532">
          <cell r="E532">
            <v>1.159</v>
          </cell>
        </row>
        <row r="533">
          <cell r="E533">
            <v>1.173</v>
          </cell>
        </row>
        <row r="534">
          <cell r="E534">
            <v>1.135</v>
          </cell>
        </row>
        <row r="535">
          <cell r="E535">
            <v>1.2030000000000001</v>
          </cell>
        </row>
        <row r="536">
          <cell r="E536">
            <v>1.133</v>
          </cell>
        </row>
        <row r="537">
          <cell r="E537">
            <v>1.155</v>
          </cell>
        </row>
        <row r="538">
          <cell r="E538">
            <v>1.518</v>
          </cell>
        </row>
        <row r="539">
          <cell r="E539">
            <v>1.6359999999999999</v>
          </cell>
        </row>
        <row r="540">
          <cell r="E540">
            <v>1.6479999999999999</v>
          </cell>
        </row>
        <row r="541">
          <cell r="E541">
            <v>1.694</v>
          </cell>
        </row>
        <row r="542">
          <cell r="E542">
            <v>1.629</v>
          </cell>
        </row>
        <row r="543">
          <cell r="E543">
            <v>1.6459999999999999</v>
          </cell>
        </row>
        <row r="544">
          <cell r="E544">
            <v>1.698</v>
          </cell>
        </row>
        <row r="545">
          <cell r="E545">
            <v>1.629</v>
          </cell>
        </row>
        <row r="546">
          <cell r="E546">
            <v>1.6659999999999999</v>
          </cell>
        </row>
        <row r="547">
          <cell r="E547">
            <v>1.694</v>
          </cell>
        </row>
        <row r="549">
          <cell r="E549">
            <v>2.2120000000000002</v>
          </cell>
        </row>
        <row r="550">
          <cell r="E550">
            <v>2.145</v>
          </cell>
        </row>
        <row r="551">
          <cell r="E551">
            <v>2.1579999999999999</v>
          </cell>
        </row>
        <row r="552">
          <cell r="E552">
            <v>2.141</v>
          </cell>
        </row>
        <row r="553">
          <cell r="E553">
            <v>2.15</v>
          </cell>
        </row>
        <row r="554">
          <cell r="E554">
            <v>2.16</v>
          </cell>
        </row>
        <row r="555">
          <cell r="E555">
            <v>2.15</v>
          </cell>
        </row>
        <row r="556">
          <cell r="E556">
            <v>2.1579999999999999</v>
          </cell>
        </row>
        <row r="557">
          <cell r="E557">
            <v>2.1640000000000001</v>
          </cell>
        </row>
        <row r="558">
          <cell r="E558">
            <v>2.6320000000000001</v>
          </cell>
        </row>
        <row r="559">
          <cell r="E559">
            <v>2.6749999999999998</v>
          </cell>
        </row>
        <row r="560">
          <cell r="E560">
            <v>2.6429999999999998</v>
          </cell>
        </row>
        <row r="561">
          <cell r="E561">
            <v>2.6789999999999998</v>
          </cell>
        </row>
        <row r="562">
          <cell r="E562">
            <v>2.6509999999999998</v>
          </cell>
        </row>
        <row r="563">
          <cell r="E563">
            <v>2.67</v>
          </cell>
        </row>
        <row r="564">
          <cell r="E564">
            <v>2.6539999999999999</v>
          </cell>
        </row>
        <row r="565">
          <cell r="E565">
            <v>2.6850000000000001</v>
          </cell>
        </row>
        <row r="566">
          <cell r="E566">
            <v>2.66</v>
          </cell>
        </row>
        <row r="567">
          <cell r="E567">
            <v>2.6659999999999999</v>
          </cell>
        </row>
        <row r="569">
          <cell r="E569">
            <v>3.1070000000000002</v>
          </cell>
        </row>
        <row r="570">
          <cell r="E570">
            <v>3.266</v>
          </cell>
        </row>
        <row r="571">
          <cell r="E571">
            <v>3.2839999999999998</v>
          </cell>
        </row>
        <row r="572">
          <cell r="E572">
            <v>3.214</v>
          </cell>
        </row>
        <row r="573">
          <cell r="E573">
            <v>3.2480000000000002</v>
          </cell>
        </row>
        <row r="574">
          <cell r="E574">
            <v>3.294</v>
          </cell>
        </row>
        <row r="575">
          <cell r="E575">
            <v>3.2130000000000001</v>
          </cell>
        </row>
        <row r="576">
          <cell r="E576">
            <v>3.2469999999999999</v>
          </cell>
        </row>
        <row r="577">
          <cell r="E577">
            <v>3.2789999999999999</v>
          </cell>
        </row>
        <row r="579">
          <cell r="E579">
            <v>3.73</v>
          </cell>
        </row>
        <row r="580">
          <cell r="E580">
            <v>3.7320000000000002</v>
          </cell>
        </row>
        <row r="581">
          <cell r="E581">
            <v>3.7280000000000002</v>
          </cell>
        </row>
        <row r="582">
          <cell r="E582">
            <v>3.702</v>
          </cell>
        </row>
        <row r="583">
          <cell r="E583">
            <v>3.742</v>
          </cell>
        </row>
        <row r="584">
          <cell r="E584">
            <v>3.7090000000000001</v>
          </cell>
        </row>
        <row r="585">
          <cell r="E585">
            <v>3.7269999999999999</v>
          </cell>
        </row>
        <row r="586">
          <cell r="E586">
            <v>3.74</v>
          </cell>
        </row>
        <row r="587">
          <cell r="E587">
            <v>3.7</v>
          </cell>
        </row>
        <row r="589">
          <cell r="E589">
            <v>4.24</v>
          </cell>
        </row>
        <row r="590">
          <cell r="E590">
            <v>4.1500000000000004</v>
          </cell>
        </row>
        <row r="591">
          <cell r="E591">
            <v>4.2089999999999996</v>
          </cell>
        </row>
        <row r="592">
          <cell r="E592">
            <v>4.2169999999999996</v>
          </cell>
        </row>
        <row r="593">
          <cell r="E593">
            <v>4.1500000000000004</v>
          </cell>
        </row>
        <row r="594">
          <cell r="E594">
            <v>4.202</v>
          </cell>
        </row>
        <row r="595">
          <cell r="E595">
            <v>4.2130000000000001</v>
          </cell>
        </row>
        <row r="596">
          <cell r="E596">
            <v>4.1630000000000003</v>
          </cell>
        </row>
        <row r="597">
          <cell r="E597">
            <v>4.2149999999999999</v>
          </cell>
        </row>
        <row r="619">
          <cell r="E619">
            <v>1.1859999999999999</v>
          </cell>
        </row>
        <row r="620">
          <cell r="E620">
            <v>1.2490000000000001</v>
          </cell>
        </row>
        <row r="621">
          <cell r="E621">
            <v>1.228</v>
          </cell>
        </row>
        <row r="622">
          <cell r="E622">
            <v>1.23</v>
          </cell>
        </row>
        <row r="623">
          <cell r="E623">
            <v>1.2649999999999999</v>
          </cell>
        </row>
        <row r="624">
          <cell r="E624">
            <v>1.2150000000000001</v>
          </cell>
        </row>
        <row r="625">
          <cell r="E625">
            <v>1.238</v>
          </cell>
        </row>
        <row r="626">
          <cell r="E626">
            <v>1.2470000000000001</v>
          </cell>
        </row>
        <row r="627">
          <cell r="E627">
            <v>1.2470000000000001</v>
          </cell>
        </row>
        <row r="629">
          <cell r="E629">
            <v>1.93</v>
          </cell>
        </row>
        <row r="630">
          <cell r="E630">
            <v>1.8919999999999999</v>
          </cell>
        </row>
        <row r="631">
          <cell r="E631">
            <v>1.7030000000000001</v>
          </cell>
        </row>
        <row r="632">
          <cell r="E632">
            <v>1.613</v>
          </cell>
        </row>
        <row r="633">
          <cell r="E633">
            <v>1.6879999999999999</v>
          </cell>
        </row>
        <row r="634">
          <cell r="E634">
            <v>1.66</v>
          </cell>
        </row>
        <row r="635">
          <cell r="E635">
            <v>1.6639999999999999</v>
          </cell>
        </row>
        <row r="636">
          <cell r="E636">
            <v>1.665</v>
          </cell>
        </row>
        <row r="637">
          <cell r="E637">
            <v>1.6839999999999999</v>
          </cell>
        </row>
        <row r="639">
          <cell r="E639">
            <v>2.2410000000000001</v>
          </cell>
        </row>
        <row r="640">
          <cell r="E640">
            <v>2.2360000000000002</v>
          </cell>
        </row>
        <row r="641">
          <cell r="E641">
            <v>2.1960000000000002</v>
          </cell>
        </row>
        <row r="642">
          <cell r="E642">
            <v>2.1890000000000001</v>
          </cell>
        </row>
        <row r="643">
          <cell r="E643">
            <v>2.2130000000000001</v>
          </cell>
        </row>
        <row r="644">
          <cell r="E644">
            <v>2.1829999999999998</v>
          </cell>
        </row>
        <row r="645">
          <cell r="E645">
            <v>2.21</v>
          </cell>
        </row>
        <row r="646">
          <cell r="E646">
            <v>2.198</v>
          </cell>
        </row>
        <row r="647">
          <cell r="E647">
            <v>2.1850000000000001</v>
          </cell>
        </row>
        <row r="649">
          <cell r="E649">
            <v>2.673</v>
          </cell>
        </row>
        <row r="650">
          <cell r="E650">
            <v>2.6840000000000002</v>
          </cell>
        </row>
        <row r="651">
          <cell r="E651">
            <v>2.7010000000000001</v>
          </cell>
        </row>
        <row r="652">
          <cell r="E652">
            <v>2.669</v>
          </cell>
        </row>
        <row r="653">
          <cell r="E653">
            <v>2.6819999999999999</v>
          </cell>
        </row>
        <row r="654">
          <cell r="E654">
            <v>2.7029999999999998</v>
          </cell>
        </row>
        <row r="655">
          <cell r="E655">
            <v>2.673</v>
          </cell>
        </row>
        <row r="656">
          <cell r="E656">
            <v>2.6779999999999999</v>
          </cell>
        </row>
        <row r="657">
          <cell r="E657">
            <v>2.71</v>
          </cell>
        </row>
        <row r="659">
          <cell r="E659">
            <v>3.1339999999999999</v>
          </cell>
        </row>
        <row r="660">
          <cell r="E660">
            <v>3.1869999999999998</v>
          </cell>
        </row>
        <row r="661">
          <cell r="E661">
            <v>3.1850000000000001</v>
          </cell>
        </row>
        <row r="662">
          <cell r="E662">
            <v>3.2309999999999999</v>
          </cell>
        </row>
        <row r="663">
          <cell r="E663">
            <v>3.1509999999999998</v>
          </cell>
        </row>
        <row r="664">
          <cell r="E664">
            <v>3.2080000000000002</v>
          </cell>
        </row>
        <row r="665">
          <cell r="E665">
            <v>3.1909999999999998</v>
          </cell>
        </row>
        <row r="666">
          <cell r="E666">
            <v>3.1819999999999999</v>
          </cell>
        </row>
        <row r="667">
          <cell r="E667">
            <v>3.1970000000000001</v>
          </cell>
        </row>
        <row r="669">
          <cell r="E669">
            <v>3.7450000000000001</v>
          </cell>
        </row>
        <row r="670">
          <cell r="E670">
            <v>3.7240000000000002</v>
          </cell>
        </row>
        <row r="671">
          <cell r="E671">
            <v>3.65</v>
          </cell>
        </row>
        <row r="672">
          <cell r="E672">
            <v>3.7450000000000001</v>
          </cell>
        </row>
        <row r="673">
          <cell r="E673">
            <v>3.6949999999999998</v>
          </cell>
        </row>
        <row r="674">
          <cell r="E674">
            <v>3.6709999999999998</v>
          </cell>
        </row>
        <row r="675">
          <cell r="E675">
            <v>3.7469999999999999</v>
          </cell>
        </row>
        <row r="676">
          <cell r="E676">
            <v>3.6819999999999999</v>
          </cell>
        </row>
        <row r="677">
          <cell r="E677">
            <v>3.718</v>
          </cell>
        </row>
        <row r="679">
          <cell r="E679">
            <v>4.109</v>
          </cell>
        </row>
        <row r="680">
          <cell r="E680">
            <v>4.1470000000000002</v>
          </cell>
        </row>
        <row r="681">
          <cell r="E681">
            <v>4.1239999999999997</v>
          </cell>
        </row>
        <row r="682">
          <cell r="E682">
            <v>4.1509999999999998</v>
          </cell>
        </row>
        <row r="683">
          <cell r="E683">
            <v>4.1340000000000003</v>
          </cell>
        </row>
        <row r="684">
          <cell r="E684">
            <v>4.1470000000000002</v>
          </cell>
        </row>
        <row r="685">
          <cell r="E685">
            <v>4.1449999999999996</v>
          </cell>
        </row>
        <row r="686">
          <cell r="E686">
            <v>4.1509999999999998</v>
          </cell>
        </row>
        <row r="687">
          <cell r="E687">
            <v>4.1050000000000004</v>
          </cell>
        </row>
        <row r="709">
          <cell r="E709">
            <v>1.2170000000000001</v>
          </cell>
        </row>
        <row r="710">
          <cell r="E710">
            <v>1.2390000000000001</v>
          </cell>
        </row>
        <row r="711">
          <cell r="E711">
            <v>1.23</v>
          </cell>
        </row>
        <row r="712">
          <cell r="E712">
            <v>1.23</v>
          </cell>
        </row>
        <row r="713">
          <cell r="E713">
            <v>1.258</v>
          </cell>
        </row>
        <row r="714">
          <cell r="E714">
            <v>1.238</v>
          </cell>
        </row>
        <row r="715">
          <cell r="E715">
            <v>1.2390000000000001</v>
          </cell>
        </row>
        <row r="716">
          <cell r="E716">
            <v>1.2629999999999999</v>
          </cell>
        </row>
        <row r="717">
          <cell r="E717">
            <v>1.2150000000000001</v>
          </cell>
        </row>
        <row r="719">
          <cell r="E719">
            <v>1.6879999999999999</v>
          </cell>
        </row>
        <row r="720">
          <cell r="E720">
            <v>1.675</v>
          </cell>
        </row>
        <row r="721">
          <cell r="E721">
            <v>1.6970000000000001</v>
          </cell>
        </row>
        <row r="722">
          <cell r="E722">
            <v>1.6559999999999999</v>
          </cell>
        </row>
        <row r="723">
          <cell r="E723">
            <v>1.68</v>
          </cell>
        </row>
        <row r="724">
          <cell r="E724">
            <v>1.7230000000000001</v>
          </cell>
        </row>
        <row r="725">
          <cell r="E725">
            <v>1.651</v>
          </cell>
        </row>
        <row r="726">
          <cell r="E726">
            <v>1.6859999999999999</v>
          </cell>
        </row>
        <row r="727">
          <cell r="E727">
            <v>1.7190000000000001</v>
          </cell>
        </row>
        <row r="729">
          <cell r="E729">
            <v>2.1930000000000001</v>
          </cell>
        </row>
        <row r="730">
          <cell r="E730">
            <v>2.23</v>
          </cell>
        </row>
        <row r="731">
          <cell r="E731">
            <v>2.1869999999999998</v>
          </cell>
        </row>
        <row r="732">
          <cell r="E732">
            <v>2.2149999999999999</v>
          </cell>
        </row>
        <row r="733">
          <cell r="E733">
            <v>2.2040000000000002</v>
          </cell>
        </row>
        <row r="734">
          <cell r="E734">
            <v>2.2189999999999999</v>
          </cell>
        </row>
        <row r="735">
          <cell r="E735">
            <v>2.1890000000000001</v>
          </cell>
        </row>
        <row r="736">
          <cell r="E736">
            <v>2.2189999999999999</v>
          </cell>
        </row>
        <row r="737">
          <cell r="E737">
            <v>2.2229999999999999</v>
          </cell>
        </row>
        <row r="739">
          <cell r="E739">
            <v>2.7440000000000002</v>
          </cell>
        </row>
        <row r="740">
          <cell r="E740">
            <v>2.7250000000000001</v>
          </cell>
        </row>
        <row r="741">
          <cell r="E741">
            <v>2.7269999999999999</v>
          </cell>
        </row>
        <row r="742">
          <cell r="E742">
            <v>2.7330000000000001</v>
          </cell>
        </row>
        <row r="743">
          <cell r="E743">
            <v>2.7040000000000002</v>
          </cell>
        </row>
        <row r="744">
          <cell r="E744">
            <v>2.738</v>
          </cell>
        </row>
        <row r="745">
          <cell r="E745">
            <v>2.7250000000000001</v>
          </cell>
        </row>
        <row r="746">
          <cell r="E746">
            <v>2.742</v>
          </cell>
        </row>
        <row r="747">
          <cell r="E747">
            <v>2.6840000000000002</v>
          </cell>
        </row>
        <row r="749">
          <cell r="E749">
            <v>3.1890000000000001</v>
          </cell>
        </row>
        <row r="750">
          <cell r="E750">
            <v>3.206</v>
          </cell>
        </row>
        <row r="751">
          <cell r="E751">
            <v>3.286</v>
          </cell>
        </row>
        <row r="752">
          <cell r="E752">
            <v>3.1949999999999998</v>
          </cell>
        </row>
        <row r="753">
          <cell r="E753">
            <v>3.2549999999999999</v>
          </cell>
        </row>
        <row r="754">
          <cell r="E754">
            <v>3.2930000000000001</v>
          </cell>
        </row>
        <row r="755">
          <cell r="E755">
            <v>3.2570000000000001</v>
          </cell>
        </row>
        <row r="756">
          <cell r="E756">
            <v>3.2970000000000002</v>
          </cell>
        </row>
        <row r="757">
          <cell r="E757">
            <v>3.2909999999999999</v>
          </cell>
        </row>
        <row r="759">
          <cell r="E759">
            <v>3.7639999999999998</v>
          </cell>
        </row>
        <row r="760">
          <cell r="E760">
            <v>3.7890000000000001</v>
          </cell>
        </row>
        <row r="761">
          <cell r="E761">
            <v>3.7639999999999998</v>
          </cell>
        </row>
        <row r="762">
          <cell r="E762">
            <v>3.758</v>
          </cell>
        </row>
        <row r="763">
          <cell r="E763">
            <v>3.762</v>
          </cell>
        </row>
        <row r="764">
          <cell r="E764">
            <v>3.7519999999999998</v>
          </cell>
        </row>
        <row r="765">
          <cell r="E765">
            <v>3.7549999999999999</v>
          </cell>
        </row>
        <row r="766">
          <cell r="E766">
            <v>3.7770000000000001</v>
          </cell>
        </row>
        <row r="767">
          <cell r="E767">
            <v>3.7810000000000001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5529_WL.csv"/>
    </sheetNames>
    <sheetDataSet>
      <sheetData sheetId="0">
        <row r="213">
          <cell r="E213">
            <v>0.58899999999999997</v>
          </cell>
        </row>
        <row r="214">
          <cell r="E214">
            <v>0.88700000000000001</v>
          </cell>
        </row>
        <row r="215">
          <cell r="E215">
            <v>1.038</v>
          </cell>
        </row>
        <row r="216">
          <cell r="E216">
            <v>0.96899999999999997</v>
          </cell>
        </row>
        <row r="217">
          <cell r="E217">
            <v>0.93799999999999994</v>
          </cell>
        </row>
        <row r="218">
          <cell r="E218">
            <v>0.94299999999999995</v>
          </cell>
        </row>
        <row r="219">
          <cell r="E219">
            <v>0.876</v>
          </cell>
        </row>
        <row r="220">
          <cell r="E220">
            <v>0.91100000000000003</v>
          </cell>
        </row>
        <row r="221">
          <cell r="E221">
            <v>0.97899999999999998</v>
          </cell>
        </row>
        <row r="222">
          <cell r="E222">
            <v>1.3220000000000001</v>
          </cell>
        </row>
        <row r="223">
          <cell r="E223">
            <v>1.4910000000000001</v>
          </cell>
        </row>
        <row r="224">
          <cell r="E224">
            <v>1.4910000000000001</v>
          </cell>
        </row>
        <row r="225">
          <cell r="E225">
            <v>1.496</v>
          </cell>
        </row>
        <row r="226">
          <cell r="E226">
            <v>1.5489999999999999</v>
          </cell>
        </row>
        <row r="227">
          <cell r="E227">
            <v>1.5029999999999999</v>
          </cell>
        </row>
        <row r="228">
          <cell r="E228">
            <v>1.569</v>
          </cell>
        </row>
        <row r="229">
          <cell r="E229">
            <v>1.5649999999999999</v>
          </cell>
        </row>
        <row r="230">
          <cell r="E230">
            <v>1.522</v>
          </cell>
        </row>
        <row r="231">
          <cell r="E231">
            <v>1.635</v>
          </cell>
        </row>
        <row r="232">
          <cell r="E232">
            <v>1.944</v>
          </cell>
        </row>
        <row r="233">
          <cell r="E233">
            <v>2.08</v>
          </cell>
        </row>
        <row r="234">
          <cell r="E234">
            <v>2.113</v>
          </cell>
        </row>
        <row r="235">
          <cell r="E235">
            <v>2.1230000000000002</v>
          </cell>
        </row>
        <row r="236">
          <cell r="E236">
            <v>2.1179999999999999</v>
          </cell>
        </row>
        <row r="237">
          <cell r="E237">
            <v>2.1440000000000001</v>
          </cell>
        </row>
        <row r="238">
          <cell r="E238">
            <v>2.1589999999999998</v>
          </cell>
        </row>
        <row r="239">
          <cell r="E239">
            <v>2.1549999999999998</v>
          </cell>
        </row>
        <row r="240">
          <cell r="E240">
            <v>2.1680000000000001</v>
          </cell>
        </row>
        <row r="241">
          <cell r="E241">
            <v>2.2050000000000001</v>
          </cell>
        </row>
        <row r="243">
          <cell r="E243">
            <v>2.653</v>
          </cell>
        </row>
        <row r="244">
          <cell r="E244">
            <v>2.6429999999999998</v>
          </cell>
        </row>
        <row r="245">
          <cell r="E245">
            <v>2.6949999999999998</v>
          </cell>
        </row>
        <row r="246">
          <cell r="E246">
            <v>2.661</v>
          </cell>
        </row>
        <row r="247">
          <cell r="E247">
            <v>2.6549999999999998</v>
          </cell>
        </row>
        <row r="248">
          <cell r="E248">
            <v>2.7</v>
          </cell>
        </row>
        <row r="249">
          <cell r="E249">
            <v>2.677</v>
          </cell>
        </row>
        <row r="250">
          <cell r="E250">
            <v>2.6819999999999999</v>
          </cell>
        </row>
        <row r="251">
          <cell r="E251">
            <v>2.7069999999999999</v>
          </cell>
        </row>
        <row r="252">
          <cell r="E252">
            <v>2.9889999999999999</v>
          </cell>
        </row>
        <row r="253">
          <cell r="E253">
            <v>3.1760000000000002</v>
          </cell>
        </row>
        <row r="254">
          <cell r="E254">
            <v>3.2080000000000002</v>
          </cell>
        </row>
        <row r="255">
          <cell r="E255">
            <v>3.2080000000000002</v>
          </cell>
        </row>
        <row r="256">
          <cell r="E256">
            <v>3.2349999999999999</v>
          </cell>
        </row>
        <row r="257">
          <cell r="E257">
            <v>3.226</v>
          </cell>
        </row>
        <row r="258">
          <cell r="E258">
            <v>3.2309999999999999</v>
          </cell>
        </row>
        <row r="259">
          <cell r="E259">
            <v>3.246</v>
          </cell>
        </row>
        <row r="260">
          <cell r="E260">
            <v>3.2360000000000002</v>
          </cell>
        </row>
        <row r="261">
          <cell r="E261">
            <v>3.2930000000000001</v>
          </cell>
        </row>
        <row r="263">
          <cell r="E263">
            <v>3.7679999999999998</v>
          </cell>
        </row>
        <row r="264">
          <cell r="E264">
            <v>3.746</v>
          </cell>
        </row>
        <row r="265">
          <cell r="E265">
            <v>3.7570000000000001</v>
          </cell>
        </row>
        <row r="266">
          <cell r="E266">
            <v>3.7759999999999998</v>
          </cell>
        </row>
        <row r="267">
          <cell r="E267">
            <v>3.76</v>
          </cell>
        </row>
        <row r="268">
          <cell r="E268">
            <v>3.77</v>
          </cell>
        </row>
        <row r="269">
          <cell r="E269">
            <v>3.7679999999999998</v>
          </cell>
        </row>
        <row r="270">
          <cell r="E270">
            <v>3.8050000000000002</v>
          </cell>
        </row>
        <row r="271">
          <cell r="E271">
            <v>3.8450000000000002</v>
          </cell>
        </row>
        <row r="273">
          <cell r="E273">
            <v>4.2569999999999997</v>
          </cell>
        </row>
        <row r="274">
          <cell r="E274">
            <v>4.2050000000000001</v>
          </cell>
        </row>
        <row r="275">
          <cell r="E275">
            <v>4.2320000000000002</v>
          </cell>
        </row>
        <row r="276">
          <cell r="E276">
            <v>4.2430000000000003</v>
          </cell>
        </row>
        <row r="277">
          <cell r="E277">
            <v>4.2450000000000001</v>
          </cell>
        </row>
        <row r="278">
          <cell r="E278">
            <v>4.2370000000000001</v>
          </cell>
        </row>
        <row r="279">
          <cell r="E279">
            <v>4.25</v>
          </cell>
        </row>
        <row r="280">
          <cell r="E280">
            <v>4.2519999999999998</v>
          </cell>
        </row>
        <row r="281">
          <cell r="E281">
            <v>4.25</v>
          </cell>
        </row>
        <row r="292">
          <cell r="E292">
            <v>0.65</v>
          </cell>
        </row>
        <row r="293">
          <cell r="E293">
            <v>0.64400000000000002</v>
          </cell>
        </row>
        <row r="294">
          <cell r="E294">
            <v>0.66800000000000004</v>
          </cell>
        </row>
        <row r="295">
          <cell r="E295">
            <v>0.65500000000000003</v>
          </cell>
        </row>
        <row r="296">
          <cell r="E296">
            <v>0.65500000000000003</v>
          </cell>
        </row>
        <row r="297">
          <cell r="E297">
            <v>0.64</v>
          </cell>
        </row>
        <row r="298">
          <cell r="E298">
            <v>0.64100000000000001</v>
          </cell>
        </row>
        <row r="299">
          <cell r="E299">
            <v>0.61899999999999999</v>
          </cell>
        </row>
        <row r="300">
          <cell r="E300">
            <v>0.64100000000000001</v>
          </cell>
        </row>
        <row r="301">
          <cell r="E301">
            <v>0.66500000000000004</v>
          </cell>
        </row>
        <row r="303">
          <cell r="E303">
            <v>1.2490000000000001</v>
          </cell>
        </row>
        <row r="304">
          <cell r="E304">
            <v>1.234</v>
          </cell>
        </row>
        <row r="305">
          <cell r="E305">
            <v>1.2450000000000001</v>
          </cell>
        </row>
        <row r="306">
          <cell r="E306">
            <v>1.2210000000000001</v>
          </cell>
        </row>
        <row r="307">
          <cell r="E307">
            <v>1.2410000000000001</v>
          </cell>
        </row>
        <row r="308">
          <cell r="E308">
            <v>1.246</v>
          </cell>
        </row>
        <row r="309">
          <cell r="E309">
            <v>1.232</v>
          </cell>
        </row>
        <row r="310">
          <cell r="E310">
            <v>1.222</v>
          </cell>
        </row>
        <row r="311">
          <cell r="E311">
            <v>1.2629999999999999</v>
          </cell>
        </row>
        <row r="313">
          <cell r="E313">
            <v>1.78</v>
          </cell>
        </row>
        <row r="314">
          <cell r="E314">
            <v>1.758</v>
          </cell>
        </row>
        <row r="315">
          <cell r="E315">
            <v>1.776</v>
          </cell>
        </row>
        <row r="316">
          <cell r="E316">
            <v>1.758</v>
          </cell>
        </row>
        <row r="317">
          <cell r="E317">
            <v>1.766</v>
          </cell>
        </row>
        <row r="318">
          <cell r="E318">
            <v>1.7629999999999999</v>
          </cell>
        </row>
        <row r="319">
          <cell r="E319">
            <v>1.774</v>
          </cell>
        </row>
        <row r="320">
          <cell r="E320">
            <v>1.742</v>
          </cell>
        </row>
        <row r="321">
          <cell r="E321">
            <v>1.85</v>
          </cell>
        </row>
        <row r="333">
          <cell r="E333">
            <v>2.181</v>
          </cell>
        </row>
        <row r="334">
          <cell r="E334">
            <v>2.177</v>
          </cell>
        </row>
        <row r="335">
          <cell r="E335">
            <v>2.19</v>
          </cell>
        </row>
        <row r="336">
          <cell r="E336">
            <v>2.1800000000000002</v>
          </cell>
        </row>
        <row r="337">
          <cell r="E337">
            <v>2.1749999999999998</v>
          </cell>
        </row>
        <row r="338">
          <cell r="E338">
            <v>2.1859999999999999</v>
          </cell>
        </row>
        <row r="339">
          <cell r="E339">
            <v>2.1989999999999998</v>
          </cell>
        </row>
        <row r="340">
          <cell r="E340">
            <v>2.1749999999999998</v>
          </cell>
        </row>
        <row r="341">
          <cell r="E341">
            <v>2.1840000000000002</v>
          </cell>
        </row>
        <row r="343">
          <cell r="E343">
            <v>2.72</v>
          </cell>
        </row>
        <row r="344">
          <cell r="E344">
            <v>2.718</v>
          </cell>
        </row>
        <row r="345">
          <cell r="E345">
            <v>2.7370000000000001</v>
          </cell>
        </row>
        <row r="346">
          <cell r="E346">
            <v>2.7250000000000001</v>
          </cell>
        </row>
        <row r="347">
          <cell r="E347">
            <v>2.7309999999999999</v>
          </cell>
        </row>
        <row r="348">
          <cell r="E348">
            <v>2.718</v>
          </cell>
        </row>
        <row r="349">
          <cell r="E349">
            <v>2.738</v>
          </cell>
        </row>
        <row r="350">
          <cell r="E350">
            <v>2.74</v>
          </cell>
        </row>
        <row r="351">
          <cell r="E351">
            <v>2.71</v>
          </cell>
        </row>
        <row r="353">
          <cell r="E353">
            <v>3.2469999999999999</v>
          </cell>
        </row>
        <row r="354">
          <cell r="E354">
            <v>3.2080000000000002</v>
          </cell>
        </row>
        <row r="355">
          <cell r="E355">
            <v>3.2269999999999999</v>
          </cell>
        </row>
        <row r="356">
          <cell r="E356">
            <v>3.21</v>
          </cell>
        </row>
        <row r="357">
          <cell r="E357">
            <v>3.242</v>
          </cell>
        </row>
        <row r="358">
          <cell r="E358">
            <v>3.214</v>
          </cell>
        </row>
        <row r="359">
          <cell r="E359">
            <v>3.2090000000000001</v>
          </cell>
        </row>
        <row r="360">
          <cell r="E360">
            <v>3.2429999999999999</v>
          </cell>
        </row>
        <row r="361">
          <cell r="E361">
            <v>3.22</v>
          </cell>
        </row>
        <row r="363">
          <cell r="E363">
            <v>3.8109999999999999</v>
          </cell>
        </row>
        <row r="364">
          <cell r="E364">
            <v>3.78</v>
          </cell>
        </row>
        <row r="365">
          <cell r="E365">
            <v>3.8109999999999999</v>
          </cell>
        </row>
        <row r="366">
          <cell r="E366">
            <v>3.7890000000000001</v>
          </cell>
        </row>
        <row r="367">
          <cell r="E367">
            <v>3.7949999999999999</v>
          </cell>
        </row>
        <row r="368">
          <cell r="E368">
            <v>3.8079999999999998</v>
          </cell>
        </row>
        <row r="369">
          <cell r="E369">
            <v>3.7810000000000001</v>
          </cell>
        </row>
        <row r="370">
          <cell r="E370">
            <v>3.8159999999999998</v>
          </cell>
        </row>
        <row r="371">
          <cell r="E371">
            <v>3.81</v>
          </cell>
        </row>
        <row r="373">
          <cell r="E373">
            <v>4.32</v>
          </cell>
        </row>
        <row r="374">
          <cell r="E374">
            <v>4.3330000000000002</v>
          </cell>
        </row>
        <row r="375">
          <cell r="E375">
            <v>4.2949999999999999</v>
          </cell>
        </row>
        <row r="376">
          <cell r="E376">
            <v>4.2210000000000001</v>
          </cell>
        </row>
        <row r="377">
          <cell r="E377">
            <v>4.2309999999999999</v>
          </cell>
        </row>
        <row r="378">
          <cell r="E378">
            <v>4.2329999999999997</v>
          </cell>
        </row>
        <row r="379">
          <cell r="E379">
            <v>4.2119999999999997</v>
          </cell>
        </row>
        <row r="380">
          <cell r="E380">
            <v>4.2350000000000003</v>
          </cell>
        </row>
        <row r="393">
          <cell r="E393">
            <v>0.66</v>
          </cell>
        </row>
        <row r="394">
          <cell r="E394">
            <v>0.68100000000000005</v>
          </cell>
        </row>
        <row r="395">
          <cell r="E395">
            <v>0.67100000000000004</v>
          </cell>
        </row>
        <row r="396">
          <cell r="E396">
            <v>0.66200000000000003</v>
          </cell>
        </row>
        <row r="397">
          <cell r="E397">
            <v>0.68100000000000005</v>
          </cell>
        </row>
        <row r="398">
          <cell r="E398">
            <v>0.67500000000000004</v>
          </cell>
        </row>
        <row r="399">
          <cell r="E399">
            <v>0.66500000000000004</v>
          </cell>
        </row>
        <row r="400">
          <cell r="E400">
            <v>0.67500000000000004</v>
          </cell>
        </row>
        <row r="401">
          <cell r="E401">
            <v>0.67100000000000004</v>
          </cell>
        </row>
        <row r="403">
          <cell r="E403">
            <v>1.1850000000000001</v>
          </cell>
        </row>
        <row r="404">
          <cell r="E404">
            <v>1.175</v>
          </cell>
        </row>
        <row r="405">
          <cell r="E405">
            <v>1.222</v>
          </cell>
        </row>
        <row r="406">
          <cell r="E406">
            <v>1.1879999999999999</v>
          </cell>
        </row>
        <row r="407">
          <cell r="E407">
            <v>1.1830000000000001</v>
          </cell>
        </row>
        <row r="408">
          <cell r="E408">
            <v>1.2090000000000001</v>
          </cell>
        </row>
        <row r="409">
          <cell r="E409">
            <v>1.2070000000000001</v>
          </cell>
        </row>
        <row r="410">
          <cell r="E410">
            <v>1.1850000000000001</v>
          </cell>
        </row>
        <row r="411">
          <cell r="E411">
            <v>1.1990000000000001</v>
          </cell>
        </row>
        <row r="413">
          <cell r="E413">
            <v>1.659</v>
          </cell>
        </row>
        <row r="414">
          <cell r="E414">
            <v>1.64</v>
          </cell>
        </row>
        <row r="415">
          <cell r="E415">
            <v>1.64</v>
          </cell>
        </row>
        <row r="416">
          <cell r="E416">
            <v>1.669</v>
          </cell>
        </row>
        <row r="417">
          <cell r="E417">
            <v>1.6319999999999999</v>
          </cell>
        </row>
        <row r="418">
          <cell r="E418">
            <v>1.6419999999999999</v>
          </cell>
        </row>
        <row r="419">
          <cell r="E419">
            <v>1.671</v>
          </cell>
        </row>
        <row r="420">
          <cell r="E420">
            <v>1.6319999999999999</v>
          </cell>
        </row>
        <row r="421">
          <cell r="E421">
            <v>1.679</v>
          </cell>
        </row>
        <row r="423">
          <cell r="E423">
            <v>2.1949999999999998</v>
          </cell>
        </row>
        <row r="424">
          <cell r="E424">
            <v>2.1819999999999999</v>
          </cell>
        </row>
        <row r="425">
          <cell r="E425">
            <v>2.2120000000000002</v>
          </cell>
        </row>
        <row r="426">
          <cell r="E426">
            <v>2.2040000000000002</v>
          </cell>
        </row>
        <row r="427">
          <cell r="E427">
            <v>2.1819999999999999</v>
          </cell>
        </row>
        <row r="428">
          <cell r="E428">
            <v>2.21</v>
          </cell>
        </row>
        <row r="429">
          <cell r="E429">
            <v>2.1989999999999998</v>
          </cell>
        </row>
        <row r="430">
          <cell r="E430">
            <v>2.2010000000000001</v>
          </cell>
        </row>
        <row r="431">
          <cell r="E431">
            <v>2.222</v>
          </cell>
        </row>
        <row r="433">
          <cell r="E433">
            <v>2.7930000000000001</v>
          </cell>
        </row>
        <row r="434">
          <cell r="E434">
            <v>2.7549999999999999</v>
          </cell>
        </row>
        <row r="435">
          <cell r="E435">
            <v>2.7610000000000001</v>
          </cell>
        </row>
        <row r="436">
          <cell r="E436">
            <v>2.7890000000000001</v>
          </cell>
        </row>
        <row r="437">
          <cell r="E437">
            <v>2.7589999999999999</v>
          </cell>
        </row>
        <row r="438">
          <cell r="E438">
            <v>2.7589999999999999</v>
          </cell>
        </row>
        <row r="439">
          <cell r="E439">
            <v>2.7829999999999999</v>
          </cell>
        </row>
        <row r="440">
          <cell r="E440">
            <v>2.766</v>
          </cell>
        </row>
        <row r="441">
          <cell r="E441">
            <v>2.766</v>
          </cell>
        </row>
        <row r="443">
          <cell r="E443">
            <v>3.2269999999999999</v>
          </cell>
        </row>
        <row r="444">
          <cell r="E444">
            <v>3.2480000000000002</v>
          </cell>
        </row>
        <row r="445">
          <cell r="E445">
            <v>3.24</v>
          </cell>
        </row>
        <row r="446">
          <cell r="E446">
            <v>3.2440000000000002</v>
          </cell>
        </row>
        <row r="447">
          <cell r="E447">
            <v>3.2440000000000002</v>
          </cell>
        </row>
        <row r="448">
          <cell r="E448">
            <v>3.234</v>
          </cell>
        </row>
        <row r="449">
          <cell r="E449">
            <v>3.2450000000000001</v>
          </cell>
        </row>
        <row r="450">
          <cell r="E450">
            <v>3.262</v>
          </cell>
        </row>
        <row r="451">
          <cell r="E451">
            <v>3.298</v>
          </cell>
        </row>
        <row r="453">
          <cell r="E453">
            <v>3.8410000000000002</v>
          </cell>
        </row>
        <row r="454">
          <cell r="E454">
            <v>3.786</v>
          </cell>
        </row>
        <row r="455">
          <cell r="E455">
            <v>3.8140000000000001</v>
          </cell>
        </row>
        <row r="456">
          <cell r="E456">
            <v>3.8340000000000001</v>
          </cell>
        </row>
        <row r="457">
          <cell r="E457">
            <v>3.8050000000000002</v>
          </cell>
        </row>
        <row r="458">
          <cell r="E458">
            <v>3.8010000000000002</v>
          </cell>
        </row>
        <row r="459">
          <cell r="E459">
            <v>3.8340000000000001</v>
          </cell>
        </row>
        <row r="460">
          <cell r="E460">
            <v>3.8090000000000002</v>
          </cell>
        </row>
        <row r="461">
          <cell r="E461">
            <v>3.9460000000000002</v>
          </cell>
        </row>
        <row r="463">
          <cell r="E463">
            <v>4.2270000000000003</v>
          </cell>
        </row>
        <row r="464">
          <cell r="E464">
            <v>4.2350000000000003</v>
          </cell>
        </row>
        <row r="465">
          <cell r="E465">
            <v>4.1920000000000002</v>
          </cell>
        </row>
        <row r="466">
          <cell r="E466">
            <v>4.2439999999999998</v>
          </cell>
        </row>
        <row r="467">
          <cell r="E467">
            <v>4.2430000000000003</v>
          </cell>
        </row>
        <row r="468">
          <cell r="E468">
            <v>4.2009999999999996</v>
          </cell>
        </row>
        <row r="469">
          <cell r="E469">
            <v>4.2530000000000001</v>
          </cell>
        </row>
        <row r="470">
          <cell r="E470">
            <v>4.2510000000000003</v>
          </cell>
        </row>
        <row r="471">
          <cell r="E471">
            <v>4.1459999999999999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5530_WL.csv"/>
    </sheetNames>
    <sheetDataSet>
      <sheetData sheetId="0">
        <row r="230">
          <cell r="E230">
            <v>0.30499999999999999</v>
          </cell>
        </row>
        <row r="231">
          <cell r="E231">
            <v>0.30599999999999999</v>
          </cell>
        </row>
        <row r="232">
          <cell r="E232">
            <v>0.33900000000000002</v>
          </cell>
        </row>
        <row r="233">
          <cell r="E233">
            <v>0.33500000000000002</v>
          </cell>
        </row>
        <row r="234">
          <cell r="E234">
            <v>0.34799999999999998</v>
          </cell>
        </row>
        <row r="235">
          <cell r="E235">
            <v>0.36499999999999999</v>
          </cell>
        </row>
        <row r="236">
          <cell r="E236">
            <v>0.872</v>
          </cell>
        </row>
        <row r="238">
          <cell r="E238">
            <v>0.92900000000000005</v>
          </cell>
        </row>
        <row r="239">
          <cell r="E239">
            <v>0.95499999999999996</v>
          </cell>
        </row>
        <row r="240">
          <cell r="E240">
            <v>0.97799999999999998</v>
          </cell>
        </row>
        <row r="241">
          <cell r="E241">
            <v>0.98</v>
          </cell>
        </row>
        <row r="242">
          <cell r="E242">
            <v>1.0049999999999999</v>
          </cell>
        </row>
        <row r="243">
          <cell r="E243">
            <v>1.002</v>
          </cell>
        </row>
        <row r="244">
          <cell r="E244">
            <v>1.0189999999999999</v>
          </cell>
        </row>
        <row r="245">
          <cell r="E245">
            <v>1.0249999999999999</v>
          </cell>
        </row>
        <row r="247">
          <cell r="E247">
            <v>1.4930000000000001</v>
          </cell>
        </row>
        <row r="248">
          <cell r="E248">
            <v>1.5149999999999999</v>
          </cell>
        </row>
        <row r="249">
          <cell r="E249">
            <v>1.5309999999999999</v>
          </cell>
        </row>
        <row r="250">
          <cell r="E250">
            <v>1.534</v>
          </cell>
        </row>
        <row r="251">
          <cell r="E251">
            <v>1.571</v>
          </cell>
        </row>
        <row r="252">
          <cell r="E252">
            <v>1.5669999999999999</v>
          </cell>
        </row>
        <row r="253">
          <cell r="E253">
            <v>1.579</v>
          </cell>
        </row>
        <row r="254">
          <cell r="E254">
            <v>1.591</v>
          </cell>
        </row>
        <row r="255">
          <cell r="E255">
            <v>1.7070000000000001</v>
          </cell>
        </row>
        <row r="257">
          <cell r="E257">
            <v>2.0910000000000002</v>
          </cell>
        </row>
        <row r="258">
          <cell r="E258">
            <v>2.1070000000000002</v>
          </cell>
        </row>
        <row r="259">
          <cell r="E259">
            <v>2.1219999999999999</v>
          </cell>
        </row>
        <row r="260">
          <cell r="E260">
            <v>2.125</v>
          </cell>
        </row>
        <row r="261">
          <cell r="E261">
            <v>2.1379999999999999</v>
          </cell>
        </row>
        <row r="262">
          <cell r="E262">
            <v>2.1259999999999999</v>
          </cell>
        </row>
        <row r="263">
          <cell r="E263">
            <v>2.149</v>
          </cell>
        </row>
        <row r="264">
          <cell r="E264">
            <v>2.1589999999999998</v>
          </cell>
        </row>
        <row r="265">
          <cell r="E265">
            <v>2.1629999999999998</v>
          </cell>
        </row>
        <row r="267">
          <cell r="E267">
            <v>2.5920000000000001</v>
          </cell>
        </row>
        <row r="268">
          <cell r="E268">
            <v>2.6190000000000002</v>
          </cell>
        </row>
        <row r="269">
          <cell r="E269">
            <v>2.6549999999999998</v>
          </cell>
        </row>
        <row r="270">
          <cell r="E270">
            <v>2.641</v>
          </cell>
        </row>
        <row r="271">
          <cell r="E271">
            <v>2.6389999999999998</v>
          </cell>
        </row>
        <row r="272">
          <cell r="E272">
            <v>2.657</v>
          </cell>
        </row>
        <row r="273">
          <cell r="E273">
            <v>2.6389999999999998</v>
          </cell>
        </row>
        <row r="274">
          <cell r="E274">
            <v>2.6619999999999999</v>
          </cell>
        </row>
        <row r="275">
          <cell r="E275">
            <v>2.6619999999999999</v>
          </cell>
        </row>
        <row r="276">
          <cell r="E276">
            <v>2.99</v>
          </cell>
        </row>
        <row r="277">
          <cell r="E277">
            <v>3.2549999999999999</v>
          </cell>
        </row>
        <row r="278">
          <cell r="E278">
            <v>3.226</v>
          </cell>
        </row>
        <row r="279">
          <cell r="E279">
            <v>3.2309999999999999</v>
          </cell>
        </row>
        <row r="280">
          <cell r="E280">
            <v>3.2410000000000001</v>
          </cell>
        </row>
        <row r="281">
          <cell r="E281">
            <v>3.2269999999999999</v>
          </cell>
        </row>
        <row r="282">
          <cell r="E282">
            <v>3.2679999999999998</v>
          </cell>
        </row>
        <row r="283">
          <cell r="E283">
            <v>3.2559999999999998</v>
          </cell>
        </row>
        <row r="284">
          <cell r="E284">
            <v>3.26</v>
          </cell>
        </row>
        <row r="285">
          <cell r="E285">
            <v>3.2789999999999999</v>
          </cell>
        </row>
        <row r="287">
          <cell r="E287">
            <v>3.7629999999999999</v>
          </cell>
        </row>
        <row r="288">
          <cell r="E288">
            <v>3.76</v>
          </cell>
        </row>
        <row r="289">
          <cell r="E289">
            <v>3.7749999999999999</v>
          </cell>
        </row>
        <row r="290">
          <cell r="E290">
            <v>3.77</v>
          </cell>
        </row>
        <row r="291">
          <cell r="E291">
            <v>3.7709999999999999</v>
          </cell>
        </row>
        <row r="292">
          <cell r="E292">
            <v>3.778</v>
          </cell>
        </row>
        <row r="293">
          <cell r="E293">
            <v>3.77</v>
          </cell>
        </row>
        <row r="294">
          <cell r="E294">
            <v>3.7810000000000001</v>
          </cell>
        </row>
        <row r="295">
          <cell r="E295">
            <v>3.875</v>
          </cell>
        </row>
        <row r="297">
          <cell r="E297">
            <v>4.218</v>
          </cell>
        </row>
        <row r="298">
          <cell r="E298">
            <v>4.2140000000000004</v>
          </cell>
        </row>
        <row r="299">
          <cell r="E299">
            <v>4.2249999999999996</v>
          </cell>
        </row>
        <row r="300">
          <cell r="E300">
            <v>4.2229999999999999</v>
          </cell>
        </row>
        <row r="301">
          <cell r="E301">
            <v>4.2309999999999999</v>
          </cell>
        </row>
        <row r="302">
          <cell r="E302">
            <v>4.2380000000000004</v>
          </cell>
        </row>
        <row r="303">
          <cell r="E303">
            <v>4.234</v>
          </cell>
        </row>
        <row r="304">
          <cell r="E304">
            <v>4.2380000000000004</v>
          </cell>
        </row>
        <row r="305">
          <cell r="E305">
            <v>4.2119999999999997</v>
          </cell>
        </row>
        <row r="317">
          <cell r="E317">
            <v>0.71099999999999997</v>
          </cell>
        </row>
        <row r="318">
          <cell r="E318">
            <v>0.70199999999999996</v>
          </cell>
        </row>
        <row r="319">
          <cell r="E319">
            <v>0.70299999999999996</v>
          </cell>
        </row>
        <row r="320">
          <cell r="E320">
            <v>0.71599999999999997</v>
          </cell>
        </row>
        <row r="321">
          <cell r="E321">
            <v>0.69799999999999995</v>
          </cell>
        </row>
        <row r="322">
          <cell r="E322">
            <v>0.70699999999999996</v>
          </cell>
        </row>
        <row r="323">
          <cell r="E323">
            <v>0.70699999999999996</v>
          </cell>
        </row>
        <row r="324">
          <cell r="E324">
            <v>0.69299999999999995</v>
          </cell>
        </row>
        <row r="325">
          <cell r="E325">
            <v>0.70799999999999996</v>
          </cell>
        </row>
        <row r="327">
          <cell r="E327">
            <v>1.1819999999999999</v>
          </cell>
        </row>
        <row r="328">
          <cell r="E328">
            <v>1.1850000000000001</v>
          </cell>
        </row>
        <row r="329">
          <cell r="E329">
            <v>1.1739999999999999</v>
          </cell>
        </row>
        <row r="330">
          <cell r="E330">
            <v>1.1910000000000001</v>
          </cell>
        </row>
        <row r="331">
          <cell r="E331">
            <v>1.1870000000000001</v>
          </cell>
        </row>
        <row r="332">
          <cell r="E332">
            <v>1.1850000000000001</v>
          </cell>
        </row>
        <row r="333">
          <cell r="E333">
            <v>1.2050000000000001</v>
          </cell>
        </row>
        <row r="334">
          <cell r="E334">
            <v>1.19</v>
          </cell>
        </row>
        <row r="337">
          <cell r="E337">
            <v>1.7190000000000001</v>
          </cell>
        </row>
        <row r="338">
          <cell r="E338">
            <v>1.6579999999999999</v>
          </cell>
        </row>
        <row r="339">
          <cell r="E339">
            <v>1.6679999999999999</v>
          </cell>
        </row>
        <row r="340">
          <cell r="E340">
            <v>1.671</v>
          </cell>
        </row>
        <row r="341">
          <cell r="E341">
            <v>1.6859999999999999</v>
          </cell>
        </row>
        <row r="342">
          <cell r="E342">
            <v>1.69</v>
          </cell>
        </row>
        <row r="343">
          <cell r="E343">
            <v>1.6930000000000001</v>
          </cell>
        </row>
        <row r="344">
          <cell r="E344">
            <v>1.702</v>
          </cell>
        </row>
        <row r="345">
          <cell r="E345">
            <v>1.6990000000000001</v>
          </cell>
        </row>
        <row r="347">
          <cell r="E347">
            <v>2.2080000000000002</v>
          </cell>
        </row>
        <row r="348">
          <cell r="E348">
            <v>2.202</v>
          </cell>
        </row>
        <row r="349">
          <cell r="E349">
            <v>2.2000000000000002</v>
          </cell>
        </row>
        <row r="350">
          <cell r="E350">
            <v>2.2130000000000001</v>
          </cell>
        </row>
        <row r="351">
          <cell r="E351">
            <v>2.2109999999999999</v>
          </cell>
        </row>
        <row r="352">
          <cell r="E352">
            <v>2.2069999999999999</v>
          </cell>
        </row>
        <row r="353">
          <cell r="E353">
            <v>2.218</v>
          </cell>
        </row>
        <row r="354">
          <cell r="E354">
            <v>2.2269999999999999</v>
          </cell>
        </row>
        <row r="355">
          <cell r="E355">
            <v>2.2999999999999998</v>
          </cell>
        </row>
        <row r="357">
          <cell r="E357">
            <v>2.706</v>
          </cell>
        </row>
        <row r="358">
          <cell r="E358">
            <v>2.6869999999999998</v>
          </cell>
        </row>
        <row r="359">
          <cell r="E359">
            <v>2.7229999999999999</v>
          </cell>
        </row>
        <row r="360">
          <cell r="E360">
            <v>2.7029999999999998</v>
          </cell>
        </row>
        <row r="361">
          <cell r="E361">
            <v>2.6960000000000002</v>
          </cell>
        </row>
        <row r="362">
          <cell r="E362">
            <v>2.7450000000000001</v>
          </cell>
        </row>
        <row r="363">
          <cell r="E363">
            <v>2.69</v>
          </cell>
        </row>
        <row r="364">
          <cell r="E364">
            <v>2.7160000000000002</v>
          </cell>
        </row>
        <row r="365">
          <cell r="E365">
            <v>2.7280000000000002</v>
          </cell>
        </row>
        <row r="367">
          <cell r="E367">
            <v>3.2080000000000002</v>
          </cell>
        </row>
        <row r="368">
          <cell r="E368">
            <v>3.2309999999999999</v>
          </cell>
        </row>
        <row r="369">
          <cell r="E369">
            <v>3.2480000000000002</v>
          </cell>
        </row>
        <row r="370">
          <cell r="E370">
            <v>3.2629999999999999</v>
          </cell>
        </row>
        <row r="371">
          <cell r="E371">
            <v>3.2330000000000001</v>
          </cell>
        </row>
        <row r="372">
          <cell r="E372">
            <v>3.2719999999999998</v>
          </cell>
        </row>
        <row r="373">
          <cell r="E373">
            <v>3.266</v>
          </cell>
        </row>
        <row r="374">
          <cell r="E374">
            <v>3.2450000000000001</v>
          </cell>
        </row>
        <row r="375">
          <cell r="E375">
            <v>3.2829999999999999</v>
          </cell>
        </row>
        <row r="377">
          <cell r="E377">
            <v>3.714</v>
          </cell>
        </row>
        <row r="378">
          <cell r="E378">
            <v>3.7189999999999999</v>
          </cell>
        </row>
        <row r="379">
          <cell r="E379">
            <v>3.7210000000000001</v>
          </cell>
        </row>
        <row r="380">
          <cell r="E380">
            <v>3.7210000000000001</v>
          </cell>
        </row>
        <row r="381">
          <cell r="E381">
            <v>3.7290000000000001</v>
          </cell>
        </row>
        <row r="382">
          <cell r="E382">
            <v>3.7290000000000001</v>
          </cell>
        </row>
        <row r="383">
          <cell r="E383">
            <v>3.7320000000000002</v>
          </cell>
        </row>
        <row r="384">
          <cell r="E384">
            <v>3.7309999999999999</v>
          </cell>
        </row>
        <row r="385">
          <cell r="E385">
            <v>3.722</v>
          </cell>
        </row>
        <row r="387">
          <cell r="E387">
            <v>4.1630000000000003</v>
          </cell>
        </row>
        <row r="388">
          <cell r="E388">
            <v>4.1550000000000002</v>
          </cell>
        </row>
        <row r="389">
          <cell r="E389">
            <v>4.194</v>
          </cell>
        </row>
        <row r="390">
          <cell r="E390">
            <v>4.1989999999999998</v>
          </cell>
        </row>
        <row r="391">
          <cell r="E391">
            <v>4.1779999999999999</v>
          </cell>
        </row>
        <row r="392">
          <cell r="E392">
            <v>4.2069999999999999</v>
          </cell>
        </row>
        <row r="393">
          <cell r="E393">
            <v>4.181</v>
          </cell>
        </row>
        <row r="394">
          <cell r="E394">
            <v>4.1950000000000003</v>
          </cell>
        </row>
        <row r="395">
          <cell r="E395">
            <v>4.048</v>
          </cell>
        </row>
        <row r="408">
          <cell r="E408">
            <v>0.74399999999999999</v>
          </cell>
        </row>
        <row r="409">
          <cell r="E409">
            <v>0.77900000000000003</v>
          </cell>
        </row>
        <row r="410">
          <cell r="E410">
            <v>0.745</v>
          </cell>
        </row>
        <row r="411">
          <cell r="E411">
            <v>0.753</v>
          </cell>
        </row>
        <row r="412">
          <cell r="E412">
            <v>0.78</v>
          </cell>
        </row>
        <row r="413">
          <cell r="E413">
            <v>0.73299999999999998</v>
          </cell>
        </row>
        <row r="414">
          <cell r="E414">
            <v>0.76300000000000001</v>
          </cell>
        </row>
        <row r="415">
          <cell r="E415">
            <v>0.80400000000000005</v>
          </cell>
        </row>
        <row r="417">
          <cell r="E417">
            <v>1.2370000000000001</v>
          </cell>
        </row>
        <row r="418">
          <cell r="E418">
            <v>1.22</v>
          </cell>
        </row>
        <row r="419">
          <cell r="E419">
            <v>1.226</v>
          </cell>
        </row>
        <row r="420">
          <cell r="E420">
            <v>1.2350000000000001</v>
          </cell>
        </row>
        <row r="421">
          <cell r="E421">
            <v>1.2170000000000001</v>
          </cell>
        </row>
        <row r="422">
          <cell r="E422">
            <v>1.2350000000000001</v>
          </cell>
        </row>
        <row r="423">
          <cell r="E423">
            <v>1.226</v>
          </cell>
        </row>
        <row r="424">
          <cell r="E424">
            <v>1.226</v>
          </cell>
        </row>
        <row r="425">
          <cell r="E425">
            <v>1.35</v>
          </cell>
        </row>
        <row r="427">
          <cell r="E427">
            <v>1.677</v>
          </cell>
        </row>
        <row r="428">
          <cell r="E428">
            <v>1.6910000000000001</v>
          </cell>
        </row>
        <row r="429">
          <cell r="E429">
            <v>1.659</v>
          </cell>
        </row>
        <row r="430">
          <cell r="E430">
            <v>1.681</v>
          </cell>
        </row>
        <row r="431">
          <cell r="E431">
            <v>1.6870000000000001</v>
          </cell>
        </row>
        <row r="432">
          <cell r="E432">
            <v>1.6659999999999999</v>
          </cell>
        </row>
        <row r="433">
          <cell r="E433">
            <v>1.6910000000000001</v>
          </cell>
        </row>
        <row r="434">
          <cell r="E434">
            <v>1.6830000000000001</v>
          </cell>
        </row>
        <row r="435">
          <cell r="E435">
            <v>1.702</v>
          </cell>
        </row>
        <row r="437">
          <cell r="E437">
            <v>2.1190000000000002</v>
          </cell>
        </row>
        <row r="438">
          <cell r="E438">
            <v>2.1120000000000001</v>
          </cell>
        </row>
        <row r="439">
          <cell r="E439">
            <v>2.1120000000000001</v>
          </cell>
        </row>
        <row r="440">
          <cell r="E440">
            <v>2.1309999999999998</v>
          </cell>
        </row>
        <row r="441">
          <cell r="E441">
            <v>2.1190000000000002</v>
          </cell>
        </row>
        <row r="442">
          <cell r="E442">
            <v>2.1320000000000001</v>
          </cell>
        </row>
        <row r="443">
          <cell r="E443">
            <v>2.1320000000000001</v>
          </cell>
        </row>
        <row r="444">
          <cell r="E444">
            <v>2.121</v>
          </cell>
        </row>
        <row r="445">
          <cell r="E445">
            <v>2.2530000000000001</v>
          </cell>
        </row>
        <row r="447">
          <cell r="E447">
            <v>2.6589999999999998</v>
          </cell>
        </row>
        <row r="448">
          <cell r="E448">
            <v>2.6789999999999998</v>
          </cell>
        </row>
        <row r="449">
          <cell r="E449">
            <v>2.657</v>
          </cell>
        </row>
        <row r="450">
          <cell r="E450">
            <v>2.677</v>
          </cell>
        </row>
        <row r="451">
          <cell r="E451">
            <v>2.6749999999999998</v>
          </cell>
        </row>
        <row r="452">
          <cell r="E452">
            <v>2.6749999999999998</v>
          </cell>
        </row>
        <row r="453">
          <cell r="E453">
            <v>2.68</v>
          </cell>
        </row>
        <row r="454">
          <cell r="E454">
            <v>2.677</v>
          </cell>
        </row>
        <row r="455">
          <cell r="E455">
            <v>2.6859999999999999</v>
          </cell>
        </row>
        <row r="457">
          <cell r="E457">
            <v>3.22</v>
          </cell>
        </row>
        <row r="458">
          <cell r="E458">
            <v>3.2309999999999999</v>
          </cell>
        </row>
        <row r="459">
          <cell r="E459">
            <v>3.222</v>
          </cell>
        </row>
        <row r="460">
          <cell r="E460">
            <v>3.1539999999999999</v>
          </cell>
        </row>
        <row r="461">
          <cell r="E461">
            <v>3.1579999999999999</v>
          </cell>
        </row>
        <row r="462">
          <cell r="E462">
            <v>3.1859999999999999</v>
          </cell>
        </row>
        <row r="463">
          <cell r="E463">
            <v>3.169</v>
          </cell>
        </row>
        <row r="464">
          <cell r="E464">
            <v>3.1709999999999998</v>
          </cell>
        </row>
        <row r="465">
          <cell r="E465">
            <v>3.2170000000000001</v>
          </cell>
        </row>
        <row r="468">
          <cell r="E468">
            <v>3.6970000000000001</v>
          </cell>
        </row>
        <row r="469">
          <cell r="E469">
            <v>3.7010000000000001</v>
          </cell>
        </row>
        <row r="470">
          <cell r="E470">
            <v>3.7010000000000001</v>
          </cell>
        </row>
        <row r="471">
          <cell r="E471">
            <v>3.7010000000000001</v>
          </cell>
        </row>
        <row r="472">
          <cell r="E472">
            <v>3.7109999999999999</v>
          </cell>
        </row>
        <row r="473">
          <cell r="E473">
            <v>3.7109999999999999</v>
          </cell>
        </row>
        <row r="474">
          <cell r="E474">
            <v>3.7029999999999998</v>
          </cell>
        </row>
        <row r="477">
          <cell r="E477">
            <v>4.1689999999999996</v>
          </cell>
        </row>
        <row r="478">
          <cell r="E478">
            <v>4.18</v>
          </cell>
        </row>
        <row r="479">
          <cell r="E479">
            <v>4.1790000000000003</v>
          </cell>
        </row>
        <row r="480">
          <cell r="E480">
            <v>4.1619999999999999</v>
          </cell>
        </row>
        <row r="481">
          <cell r="E481">
            <v>4.1829999999999998</v>
          </cell>
        </row>
        <row r="482">
          <cell r="E482">
            <v>4.1959999999999997</v>
          </cell>
        </row>
        <row r="483">
          <cell r="E483">
            <v>4.1639999999999997</v>
          </cell>
        </row>
        <row r="484">
          <cell r="E484">
            <v>4.1829999999999998</v>
          </cell>
        </row>
        <row r="485">
          <cell r="E485">
            <v>4.0910000000000002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5531_WL.csv"/>
    </sheetNames>
    <sheetDataSet>
      <sheetData sheetId="0">
        <row r="200">
          <cell r="E200">
            <v>0.437</v>
          </cell>
        </row>
        <row r="201">
          <cell r="E201">
            <v>0.43099999999999999</v>
          </cell>
        </row>
        <row r="202">
          <cell r="E202">
            <v>0.39400000000000002</v>
          </cell>
        </row>
        <row r="203">
          <cell r="E203">
            <v>0.37</v>
          </cell>
        </row>
        <row r="204">
          <cell r="E204">
            <v>0.34399999999999997</v>
          </cell>
        </row>
        <row r="205">
          <cell r="E205">
            <v>0.60499999999999998</v>
          </cell>
        </row>
        <row r="206">
          <cell r="E206">
            <v>0.84</v>
          </cell>
        </row>
        <row r="207">
          <cell r="E207">
            <v>0.871</v>
          </cell>
        </row>
        <row r="208">
          <cell r="E208">
            <v>0.86499999999999999</v>
          </cell>
        </row>
        <row r="209">
          <cell r="E209">
            <v>0.89300000000000002</v>
          </cell>
        </row>
        <row r="210">
          <cell r="E210">
            <v>0.89</v>
          </cell>
        </row>
        <row r="211">
          <cell r="E211">
            <v>0.88100000000000001</v>
          </cell>
        </row>
        <row r="212">
          <cell r="E212">
            <v>0.90600000000000003</v>
          </cell>
        </row>
        <row r="213">
          <cell r="E213">
            <v>0.89800000000000002</v>
          </cell>
        </row>
        <row r="215">
          <cell r="E215">
            <v>1.419</v>
          </cell>
        </row>
        <row r="216">
          <cell r="E216">
            <v>1.429</v>
          </cell>
        </row>
        <row r="217">
          <cell r="E217">
            <v>1.4259999999999999</v>
          </cell>
        </row>
        <row r="218">
          <cell r="E218">
            <v>1.4510000000000001</v>
          </cell>
        </row>
        <row r="219">
          <cell r="E219">
            <v>1.4330000000000001</v>
          </cell>
        </row>
        <row r="220">
          <cell r="E220">
            <v>1.4730000000000001</v>
          </cell>
        </row>
        <row r="221">
          <cell r="E221">
            <v>1.4650000000000001</v>
          </cell>
        </row>
        <row r="222">
          <cell r="E222">
            <v>1.496</v>
          </cell>
        </row>
        <row r="223">
          <cell r="E223">
            <v>1.4870000000000001</v>
          </cell>
        </row>
        <row r="225">
          <cell r="E225">
            <v>1.929</v>
          </cell>
        </row>
        <row r="226">
          <cell r="E226">
            <v>2.004</v>
          </cell>
        </row>
        <row r="227">
          <cell r="E227">
            <v>2.0139999999999998</v>
          </cell>
        </row>
        <row r="228">
          <cell r="E228">
            <v>2.0030000000000001</v>
          </cell>
        </row>
        <row r="229">
          <cell r="E229">
            <v>2.0339999999999998</v>
          </cell>
        </row>
        <row r="230">
          <cell r="E230">
            <v>2.0230000000000001</v>
          </cell>
        </row>
        <row r="231">
          <cell r="E231">
            <v>2.0550000000000002</v>
          </cell>
        </row>
        <row r="232">
          <cell r="E232">
            <v>2.0819999999999999</v>
          </cell>
        </row>
        <row r="233">
          <cell r="E233">
            <v>2.0579999999999998</v>
          </cell>
        </row>
        <row r="235">
          <cell r="E235">
            <v>2.5910000000000002</v>
          </cell>
        </row>
        <row r="236">
          <cell r="E236">
            <v>2.585</v>
          </cell>
        </row>
        <row r="237">
          <cell r="E237">
            <v>2.61</v>
          </cell>
        </row>
        <row r="238">
          <cell r="E238">
            <v>2.6139999999999999</v>
          </cell>
        </row>
        <row r="239">
          <cell r="E239">
            <v>2.61</v>
          </cell>
        </row>
        <row r="240">
          <cell r="E240">
            <v>2.617</v>
          </cell>
        </row>
        <row r="241">
          <cell r="E241">
            <v>2.62</v>
          </cell>
        </row>
        <row r="242">
          <cell r="E242">
            <v>2.6120000000000001</v>
          </cell>
        </row>
        <row r="243">
          <cell r="E243">
            <v>2.6059999999999999</v>
          </cell>
        </row>
        <row r="244">
          <cell r="E244">
            <v>3.0249999999999999</v>
          </cell>
        </row>
        <row r="245">
          <cell r="E245">
            <v>3.1739999999999999</v>
          </cell>
        </row>
        <row r="246">
          <cell r="E246">
            <v>3.1640000000000001</v>
          </cell>
        </row>
        <row r="247">
          <cell r="E247">
            <v>3.2160000000000002</v>
          </cell>
        </row>
        <row r="248">
          <cell r="E248">
            <v>3.2010000000000001</v>
          </cell>
        </row>
        <row r="249">
          <cell r="E249">
            <v>3.2250000000000001</v>
          </cell>
        </row>
        <row r="250">
          <cell r="E250">
            <v>3.1890000000000001</v>
          </cell>
        </row>
        <row r="251">
          <cell r="E251">
            <v>3.2440000000000002</v>
          </cell>
        </row>
        <row r="252">
          <cell r="E252">
            <v>3.1859999999999999</v>
          </cell>
        </row>
        <row r="253">
          <cell r="E253">
            <v>3.218</v>
          </cell>
        </row>
        <row r="255">
          <cell r="E255">
            <v>3.637</v>
          </cell>
        </row>
        <row r="256">
          <cell r="E256">
            <v>3.621</v>
          </cell>
        </row>
        <row r="257">
          <cell r="E257">
            <v>3.65</v>
          </cell>
        </row>
        <row r="258">
          <cell r="E258">
            <v>3.6349999999999998</v>
          </cell>
        </row>
        <row r="259">
          <cell r="E259">
            <v>3.6509999999999998</v>
          </cell>
        </row>
        <row r="260">
          <cell r="E260">
            <v>3.6469999999999998</v>
          </cell>
        </row>
        <row r="261">
          <cell r="E261">
            <v>3.6579999999999999</v>
          </cell>
        </row>
        <row r="262">
          <cell r="E262">
            <v>3.6539999999999999</v>
          </cell>
        </row>
        <row r="263">
          <cell r="E263">
            <v>3.6629999999999998</v>
          </cell>
        </row>
        <row r="265">
          <cell r="E265">
            <v>4.2590000000000003</v>
          </cell>
        </row>
        <row r="266">
          <cell r="E266">
            <v>4.266</v>
          </cell>
        </row>
        <row r="267">
          <cell r="E267">
            <v>4.26</v>
          </cell>
        </row>
        <row r="268">
          <cell r="E268">
            <v>4.3019999999999996</v>
          </cell>
        </row>
        <row r="269">
          <cell r="E269">
            <v>4.2210000000000001</v>
          </cell>
        </row>
        <row r="270">
          <cell r="E270">
            <v>4.3129999999999997</v>
          </cell>
        </row>
        <row r="271">
          <cell r="E271">
            <v>4.2530000000000001</v>
          </cell>
        </row>
        <row r="272">
          <cell r="E272">
            <v>4.2830000000000004</v>
          </cell>
        </row>
        <row r="273">
          <cell r="E273">
            <v>4.2789999999999999</v>
          </cell>
        </row>
        <row r="285">
          <cell r="E285">
            <v>0.69</v>
          </cell>
        </row>
        <row r="286">
          <cell r="E286">
            <v>0.621</v>
          </cell>
        </row>
        <row r="287">
          <cell r="E287">
            <v>0.68</v>
          </cell>
        </row>
        <row r="288">
          <cell r="E288">
            <v>0.65600000000000003</v>
          </cell>
        </row>
        <row r="289">
          <cell r="E289">
            <v>0.66300000000000003</v>
          </cell>
        </row>
        <row r="290">
          <cell r="E290">
            <v>0.65200000000000002</v>
          </cell>
        </row>
        <row r="291">
          <cell r="E291">
            <v>0.64</v>
          </cell>
        </row>
        <row r="292">
          <cell r="E292">
            <v>0.63300000000000001</v>
          </cell>
        </row>
        <row r="293">
          <cell r="E293">
            <v>0.65300000000000002</v>
          </cell>
        </row>
        <row r="295">
          <cell r="E295">
            <v>1.171</v>
          </cell>
        </row>
        <row r="296">
          <cell r="E296">
            <v>1.196</v>
          </cell>
        </row>
        <row r="297">
          <cell r="E297">
            <v>1.1759999999999999</v>
          </cell>
        </row>
        <row r="298">
          <cell r="E298">
            <v>1.202</v>
          </cell>
        </row>
        <row r="299">
          <cell r="E299">
            <v>1.1819999999999999</v>
          </cell>
        </row>
        <row r="300">
          <cell r="E300">
            <v>1.18</v>
          </cell>
        </row>
        <row r="301">
          <cell r="E301">
            <v>1.1919999999999999</v>
          </cell>
        </row>
        <row r="302">
          <cell r="E302">
            <v>1.1830000000000001</v>
          </cell>
        </row>
        <row r="303">
          <cell r="E303">
            <v>1.1850000000000001</v>
          </cell>
        </row>
        <row r="305">
          <cell r="E305">
            <v>1.661</v>
          </cell>
        </row>
        <row r="306">
          <cell r="E306">
            <v>1.6830000000000001</v>
          </cell>
        </row>
        <row r="307">
          <cell r="E307">
            <v>1.6459999999999999</v>
          </cell>
        </row>
        <row r="308">
          <cell r="E308">
            <v>1.698</v>
          </cell>
        </row>
        <row r="309">
          <cell r="E309">
            <v>1.6359999999999999</v>
          </cell>
        </row>
        <row r="310">
          <cell r="E310">
            <v>1.6919999999999999</v>
          </cell>
        </row>
        <row r="311">
          <cell r="E311">
            <v>1.66</v>
          </cell>
        </row>
        <row r="312">
          <cell r="E312">
            <v>1.6639999999999999</v>
          </cell>
        </row>
        <row r="313">
          <cell r="E313">
            <v>1.71</v>
          </cell>
        </row>
        <row r="315">
          <cell r="E315">
            <v>2.238</v>
          </cell>
        </row>
        <row r="316">
          <cell r="E316">
            <v>2.1890000000000001</v>
          </cell>
        </row>
        <row r="317">
          <cell r="E317">
            <v>2.2090000000000001</v>
          </cell>
        </row>
        <row r="318">
          <cell r="E318">
            <v>2.1930000000000001</v>
          </cell>
        </row>
        <row r="319">
          <cell r="E319">
            <v>2.1739999999999999</v>
          </cell>
        </row>
        <row r="320">
          <cell r="E320">
            <v>2.2240000000000002</v>
          </cell>
        </row>
        <row r="321">
          <cell r="E321">
            <v>2.1920000000000002</v>
          </cell>
        </row>
        <row r="322">
          <cell r="E322">
            <v>2.2389999999999999</v>
          </cell>
        </row>
        <row r="323">
          <cell r="E323">
            <v>2.2029999999999998</v>
          </cell>
        </row>
        <row r="325">
          <cell r="E325">
            <v>2.665</v>
          </cell>
        </row>
        <row r="326">
          <cell r="E326">
            <v>2.67</v>
          </cell>
        </row>
        <row r="327">
          <cell r="E327">
            <v>2.653</v>
          </cell>
        </row>
        <row r="328">
          <cell r="E328">
            <v>2.6920000000000002</v>
          </cell>
        </row>
        <row r="329">
          <cell r="E329">
            <v>2.641</v>
          </cell>
        </row>
        <row r="330">
          <cell r="E330">
            <v>2.6789999999999998</v>
          </cell>
        </row>
        <row r="331">
          <cell r="E331">
            <v>2.657</v>
          </cell>
        </row>
        <row r="332">
          <cell r="E332">
            <v>2.6560000000000001</v>
          </cell>
        </row>
        <row r="333">
          <cell r="E333">
            <v>2.6709999999999998</v>
          </cell>
        </row>
        <row r="335">
          <cell r="E335">
            <v>3.1760000000000002</v>
          </cell>
        </row>
        <row r="336">
          <cell r="E336">
            <v>3.1819999999999999</v>
          </cell>
        </row>
        <row r="337">
          <cell r="E337">
            <v>3.17</v>
          </cell>
        </row>
        <row r="338">
          <cell r="E338">
            <v>3.2</v>
          </cell>
        </row>
        <row r="339">
          <cell r="E339">
            <v>3.1869999999999998</v>
          </cell>
        </row>
        <row r="340">
          <cell r="E340">
            <v>3.1680000000000001</v>
          </cell>
        </row>
        <row r="341">
          <cell r="E341">
            <v>3.2250000000000001</v>
          </cell>
        </row>
        <row r="342">
          <cell r="E342">
            <v>3.1760000000000002</v>
          </cell>
        </row>
        <row r="343">
          <cell r="E343">
            <v>3.2040000000000002</v>
          </cell>
        </row>
        <row r="345">
          <cell r="E345">
            <v>3.7040000000000002</v>
          </cell>
        </row>
        <row r="346">
          <cell r="E346">
            <v>3.7770000000000001</v>
          </cell>
        </row>
        <row r="347">
          <cell r="E347">
            <v>3.7210000000000001</v>
          </cell>
        </row>
        <row r="348">
          <cell r="E348">
            <v>3.7709999999999999</v>
          </cell>
        </row>
        <row r="349">
          <cell r="E349">
            <v>3.7650000000000001</v>
          </cell>
        </row>
        <row r="350">
          <cell r="E350">
            <v>3.7690000000000001</v>
          </cell>
        </row>
        <row r="351">
          <cell r="E351">
            <v>3.7829999999999999</v>
          </cell>
        </row>
        <row r="352">
          <cell r="E352">
            <v>3.77</v>
          </cell>
        </row>
        <row r="353">
          <cell r="E353">
            <v>3.77</v>
          </cell>
        </row>
        <row r="355">
          <cell r="E355">
            <v>4.0999999999999996</v>
          </cell>
        </row>
        <row r="356">
          <cell r="E356">
            <v>4.1840000000000002</v>
          </cell>
        </row>
        <row r="357">
          <cell r="E357">
            <v>4.1230000000000002</v>
          </cell>
        </row>
        <row r="358">
          <cell r="E358">
            <v>4.2089999999999996</v>
          </cell>
        </row>
        <row r="359">
          <cell r="E359">
            <v>4.1360000000000001</v>
          </cell>
        </row>
        <row r="360">
          <cell r="E360">
            <v>4.1639999999999997</v>
          </cell>
        </row>
        <row r="361">
          <cell r="E361">
            <v>4.1550000000000002</v>
          </cell>
        </row>
        <row r="362">
          <cell r="E362">
            <v>4.1609999999999996</v>
          </cell>
        </row>
        <row r="363">
          <cell r="E363">
            <v>4.1870000000000003</v>
          </cell>
        </row>
        <row r="375">
          <cell r="E375">
            <v>0.69399999999999995</v>
          </cell>
        </row>
        <row r="376">
          <cell r="E376">
            <v>0.69799999999999995</v>
          </cell>
        </row>
        <row r="377">
          <cell r="E377">
            <v>0.67200000000000004</v>
          </cell>
        </row>
        <row r="378">
          <cell r="E378">
            <v>0.68700000000000006</v>
          </cell>
        </row>
        <row r="379">
          <cell r="E379">
            <v>0.68600000000000005</v>
          </cell>
        </row>
        <row r="380">
          <cell r="E380">
            <v>0.67700000000000005</v>
          </cell>
        </row>
        <row r="381">
          <cell r="E381">
            <v>0.69</v>
          </cell>
        </row>
        <row r="382">
          <cell r="E382">
            <v>0.69699999999999995</v>
          </cell>
        </row>
        <row r="383">
          <cell r="E383">
            <v>0.65300000000000002</v>
          </cell>
        </row>
        <row r="385">
          <cell r="E385">
            <v>1.2430000000000001</v>
          </cell>
        </row>
        <row r="386">
          <cell r="E386">
            <v>1.2170000000000001</v>
          </cell>
        </row>
        <row r="387">
          <cell r="E387">
            <v>1.2470000000000001</v>
          </cell>
        </row>
        <row r="388">
          <cell r="E388">
            <v>1.202</v>
          </cell>
        </row>
        <row r="389">
          <cell r="E389">
            <v>1.2490000000000001</v>
          </cell>
        </row>
        <row r="390">
          <cell r="E390">
            <v>1.1930000000000001</v>
          </cell>
        </row>
        <row r="391">
          <cell r="E391">
            <v>1.2450000000000001</v>
          </cell>
        </row>
        <row r="392">
          <cell r="E392">
            <v>1.212</v>
          </cell>
        </row>
        <row r="393">
          <cell r="E393">
            <v>1.234</v>
          </cell>
        </row>
        <row r="395">
          <cell r="E395">
            <v>1.5469999999999999</v>
          </cell>
        </row>
        <row r="396">
          <cell r="E396">
            <v>1.788</v>
          </cell>
        </row>
        <row r="397">
          <cell r="E397">
            <v>1.742</v>
          </cell>
        </row>
        <row r="398">
          <cell r="E398">
            <v>1.7989999999999999</v>
          </cell>
        </row>
        <row r="399">
          <cell r="E399">
            <v>1.665</v>
          </cell>
        </row>
        <row r="400">
          <cell r="E400">
            <v>1.7150000000000001</v>
          </cell>
        </row>
        <row r="401">
          <cell r="E401">
            <v>1.669</v>
          </cell>
        </row>
        <row r="402">
          <cell r="E402">
            <v>1.6990000000000001</v>
          </cell>
        </row>
        <row r="403">
          <cell r="E403">
            <v>1.6970000000000001</v>
          </cell>
        </row>
        <row r="405">
          <cell r="E405">
            <v>1.972</v>
          </cell>
        </row>
        <row r="406">
          <cell r="E406">
            <v>2.105</v>
          </cell>
        </row>
        <row r="407">
          <cell r="E407">
            <v>2.1800000000000002</v>
          </cell>
        </row>
        <row r="408">
          <cell r="E408">
            <v>2.17</v>
          </cell>
        </row>
        <row r="409">
          <cell r="E409">
            <v>2.19</v>
          </cell>
        </row>
        <row r="410">
          <cell r="E410">
            <v>2.1859999999999999</v>
          </cell>
        </row>
        <row r="411">
          <cell r="E411">
            <v>2.1789999999999998</v>
          </cell>
        </row>
        <row r="412">
          <cell r="E412">
            <v>2.2010000000000001</v>
          </cell>
        </row>
        <row r="413">
          <cell r="E413">
            <v>2.1829999999999998</v>
          </cell>
        </row>
        <row r="415">
          <cell r="E415">
            <v>2.6789999999999998</v>
          </cell>
        </row>
        <row r="416">
          <cell r="E416">
            <v>2.71</v>
          </cell>
        </row>
        <row r="417">
          <cell r="E417">
            <v>2.702</v>
          </cell>
        </row>
        <row r="418">
          <cell r="E418">
            <v>2.7080000000000002</v>
          </cell>
        </row>
        <row r="419">
          <cell r="E419">
            <v>2.7040000000000002</v>
          </cell>
        </row>
        <row r="420">
          <cell r="E420">
            <v>2.7149999999999999</v>
          </cell>
        </row>
        <row r="421">
          <cell r="E421">
            <v>2.7029999999999998</v>
          </cell>
        </row>
        <row r="422">
          <cell r="E422">
            <v>2.7109999999999999</v>
          </cell>
        </row>
        <row r="423">
          <cell r="E423">
            <v>2.7109999999999999</v>
          </cell>
        </row>
        <row r="425">
          <cell r="E425">
            <v>2.9860000000000002</v>
          </cell>
        </row>
        <row r="426">
          <cell r="E426">
            <v>3.2349999999999999</v>
          </cell>
        </row>
        <row r="427">
          <cell r="E427">
            <v>3.2450000000000001</v>
          </cell>
        </row>
        <row r="428">
          <cell r="E428">
            <v>3.2109999999999999</v>
          </cell>
        </row>
        <row r="429">
          <cell r="E429">
            <v>3.2490000000000001</v>
          </cell>
        </row>
        <row r="430">
          <cell r="E430">
            <v>3.2240000000000002</v>
          </cell>
        </row>
        <row r="431">
          <cell r="E431">
            <v>3.2450000000000001</v>
          </cell>
        </row>
        <row r="432">
          <cell r="E432">
            <v>3.218</v>
          </cell>
        </row>
        <row r="433">
          <cell r="E433">
            <v>3.2549999999999999</v>
          </cell>
        </row>
        <row r="434">
          <cell r="E434">
            <v>3.3559999999999999</v>
          </cell>
        </row>
        <row r="435">
          <cell r="E435">
            <v>3.629</v>
          </cell>
        </row>
        <row r="436">
          <cell r="E436">
            <v>3.7789999999999999</v>
          </cell>
        </row>
        <row r="437">
          <cell r="E437">
            <v>3.73</v>
          </cell>
        </row>
        <row r="438">
          <cell r="E438">
            <v>3.7450000000000001</v>
          </cell>
        </row>
        <row r="439">
          <cell r="E439">
            <v>3.76</v>
          </cell>
        </row>
        <row r="440">
          <cell r="E440">
            <v>3.7469999999999999</v>
          </cell>
        </row>
        <row r="441">
          <cell r="E441">
            <v>3.7450000000000001</v>
          </cell>
        </row>
        <row r="442">
          <cell r="E442">
            <v>3.7570000000000001</v>
          </cell>
        </row>
        <row r="443">
          <cell r="E443">
            <v>3.7549999999999999</v>
          </cell>
        </row>
        <row r="445">
          <cell r="E445">
            <v>4.3029999999999999</v>
          </cell>
        </row>
        <row r="446">
          <cell r="E446">
            <v>4.26</v>
          </cell>
        </row>
        <row r="447">
          <cell r="E447">
            <v>4.3209999999999997</v>
          </cell>
        </row>
        <row r="448">
          <cell r="E448">
            <v>4.2960000000000003</v>
          </cell>
        </row>
        <row r="449">
          <cell r="E449">
            <v>4.2960000000000003</v>
          </cell>
        </row>
        <row r="450">
          <cell r="E450">
            <v>4.327</v>
          </cell>
        </row>
        <row r="451">
          <cell r="E451">
            <v>4.2770000000000001</v>
          </cell>
        </row>
        <row r="452">
          <cell r="E452">
            <v>4.327</v>
          </cell>
        </row>
        <row r="453">
          <cell r="E453">
            <v>4.2809999999999997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5532_WL.csv"/>
    </sheetNames>
    <sheetDataSet>
      <sheetData sheetId="0">
        <row r="287">
          <cell r="E287">
            <v>0.76300000000000001</v>
          </cell>
        </row>
        <row r="288">
          <cell r="E288">
            <v>0.60799999999999998</v>
          </cell>
        </row>
        <row r="289">
          <cell r="E289">
            <v>0.74399999999999999</v>
          </cell>
        </row>
        <row r="290">
          <cell r="E290">
            <v>0.64100000000000001</v>
          </cell>
        </row>
        <row r="291">
          <cell r="E291">
            <v>0.746</v>
          </cell>
        </row>
        <row r="292">
          <cell r="E292">
            <v>0.71399999999999997</v>
          </cell>
        </row>
        <row r="293">
          <cell r="E293">
            <v>0.71</v>
          </cell>
        </row>
        <row r="294">
          <cell r="E294">
            <v>0.68100000000000005</v>
          </cell>
        </row>
        <row r="295">
          <cell r="E295">
            <v>0.76800000000000002</v>
          </cell>
        </row>
        <row r="297">
          <cell r="E297">
            <v>1.111</v>
          </cell>
        </row>
        <row r="298">
          <cell r="E298">
            <v>1.1990000000000001</v>
          </cell>
        </row>
        <row r="299">
          <cell r="E299">
            <v>1.135</v>
          </cell>
        </row>
        <row r="300">
          <cell r="E300">
            <v>1.242</v>
          </cell>
        </row>
        <row r="301">
          <cell r="E301">
            <v>1.1160000000000001</v>
          </cell>
        </row>
        <row r="302">
          <cell r="E302">
            <v>1.254</v>
          </cell>
        </row>
        <row r="303">
          <cell r="E303">
            <v>1.0880000000000001</v>
          </cell>
        </row>
        <row r="304">
          <cell r="E304">
            <v>1.278</v>
          </cell>
        </row>
        <row r="305">
          <cell r="E305">
            <v>1.046</v>
          </cell>
        </row>
        <row r="307">
          <cell r="E307">
            <v>1.478</v>
          </cell>
        </row>
        <row r="308">
          <cell r="E308">
            <v>1.651</v>
          </cell>
        </row>
        <row r="309">
          <cell r="E309">
            <v>1.516</v>
          </cell>
        </row>
        <row r="310">
          <cell r="E310">
            <v>1.655</v>
          </cell>
        </row>
        <row r="311">
          <cell r="E311">
            <v>1.5269999999999999</v>
          </cell>
        </row>
        <row r="312">
          <cell r="E312">
            <v>1.631</v>
          </cell>
        </row>
        <row r="313">
          <cell r="E313">
            <v>1.552</v>
          </cell>
        </row>
        <row r="314">
          <cell r="E314">
            <v>1.627</v>
          </cell>
        </row>
        <row r="315">
          <cell r="E315">
            <v>1.5980000000000001</v>
          </cell>
        </row>
        <row r="317">
          <cell r="E317">
            <v>2.13</v>
          </cell>
        </row>
        <row r="318">
          <cell r="E318">
            <v>2.1389999999999998</v>
          </cell>
        </row>
        <row r="319">
          <cell r="E319">
            <v>2.1139999999999999</v>
          </cell>
        </row>
        <row r="320">
          <cell r="E320">
            <v>2.1440000000000001</v>
          </cell>
        </row>
        <row r="321">
          <cell r="E321">
            <v>2.1509999999999998</v>
          </cell>
        </row>
        <row r="322">
          <cell r="E322">
            <v>2.149</v>
          </cell>
        </row>
        <row r="323">
          <cell r="E323">
            <v>2.1659999999999999</v>
          </cell>
        </row>
        <row r="324">
          <cell r="E324">
            <v>2.141</v>
          </cell>
        </row>
        <row r="325">
          <cell r="E325">
            <v>2.1669999999999998</v>
          </cell>
        </row>
        <row r="327">
          <cell r="E327">
            <v>2.6880000000000002</v>
          </cell>
        </row>
        <row r="328">
          <cell r="E328">
            <v>2.7810000000000001</v>
          </cell>
        </row>
        <row r="329">
          <cell r="E329">
            <v>2.6970000000000001</v>
          </cell>
        </row>
        <row r="330">
          <cell r="E330">
            <v>2.778</v>
          </cell>
        </row>
        <row r="331">
          <cell r="E331">
            <v>2.718</v>
          </cell>
        </row>
        <row r="332">
          <cell r="E332">
            <v>2.7570000000000001</v>
          </cell>
        </row>
        <row r="333">
          <cell r="E333">
            <v>2.7429999999999999</v>
          </cell>
        </row>
        <row r="334">
          <cell r="E334">
            <v>2.7530000000000001</v>
          </cell>
        </row>
        <row r="335">
          <cell r="E335">
            <v>2.7530000000000001</v>
          </cell>
        </row>
        <row r="337">
          <cell r="E337">
            <v>3.3</v>
          </cell>
        </row>
        <row r="338">
          <cell r="E338">
            <v>3.3050000000000002</v>
          </cell>
        </row>
        <row r="339">
          <cell r="E339">
            <v>3.3050000000000002</v>
          </cell>
        </row>
        <row r="340">
          <cell r="E340">
            <v>3.3279999999999998</v>
          </cell>
        </row>
        <row r="341">
          <cell r="E341">
            <v>3.28</v>
          </cell>
        </row>
        <row r="342">
          <cell r="E342">
            <v>3.36</v>
          </cell>
        </row>
        <row r="343">
          <cell r="E343">
            <v>3.2709999999999999</v>
          </cell>
        </row>
        <row r="344">
          <cell r="E344">
            <v>3.3730000000000002</v>
          </cell>
        </row>
        <row r="345">
          <cell r="E345">
            <v>3.294</v>
          </cell>
        </row>
        <row r="347">
          <cell r="E347">
            <v>3.714</v>
          </cell>
        </row>
        <row r="348">
          <cell r="E348">
            <v>3.7309999999999999</v>
          </cell>
        </row>
        <row r="349">
          <cell r="E349">
            <v>3.7389999999999999</v>
          </cell>
        </row>
        <row r="350">
          <cell r="E350">
            <v>3.73</v>
          </cell>
        </row>
        <row r="351">
          <cell r="E351">
            <v>3.734</v>
          </cell>
        </row>
        <row r="352">
          <cell r="E352">
            <v>3.742</v>
          </cell>
        </row>
        <row r="353">
          <cell r="E353">
            <v>3.7269999999999999</v>
          </cell>
        </row>
        <row r="354">
          <cell r="E354">
            <v>3.762</v>
          </cell>
        </row>
        <row r="355">
          <cell r="E355">
            <v>3.7330000000000001</v>
          </cell>
        </row>
        <row r="357">
          <cell r="E357">
            <v>4.2949999999999999</v>
          </cell>
        </row>
        <row r="358">
          <cell r="E358">
            <v>4.3659999999999997</v>
          </cell>
        </row>
        <row r="359">
          <cell r="E359">
            <v>4.2850000000000001</v>
          </cell>
        </row>
        <row r="360">
          <cell r="E360">
            <v>4.3579999999999997</v>
          </cell>
        </row>
        <row r="361">
          <cell r="E361">
            <v>4.3099999999999996</v>
          </cell>
        </row>
        <row r="362">
          <cell r="E362">
            <v>4.3600000000000003</v>
          </cell>
        </row>
        <row r="363">
          <cell r="E363">
            <v>4.2919999999999998</v>
          </cell>
        </row>
        <row r="364">
          <cell r="E364">
            <v>4.3810000000000002</v>
          </cell>
        </row>
        <row r="365">
          <cell r="E365">
            <v>4.29</v>
          </cell>
        </row>
        <row r="366">
          <cell r="E366">
            <v>4.1100000000000003</v>
          </cell>
        </row>
        <row r="376">
          <cell r="E376">
            <v>0.65100000000000002</v>
          </cell>
        </row>
        <row r="377">
          <cell r="E377">
            <v>0.79900000000000004</v>
          </cell>
        </row>
        <row r="378">
          <cell r="E378">
            <v>0.66900000000000004</v>
          </cell>
        </row>
        <row r="379">
          <cell r="E379">
            <v>0.76600000000000001</v>
          </cell>
        </row>
        <row r="380">
          <cell r="E380">
            <v>0.72</v>
          </cell>
        </row>
        <row r="381">
          <cell r="E381">
            <v>0.753</v>
          </cell>
        </row>
        <row r="382">
          <cell r="E382">
            <v>0.68700000000000006</v>
          </cell>
        </row>
        <row r="383">
          <cell r="E383">
            <v>0.79500000000000004</v>
          </cell>
        </row>
        <row r="384">
          <cell r="E384">
            <v>0.65900000000000003</v>
          </cell>
        </row>
        <row r="385">
          <cell r="E385">
            <v>0.78600000000000003</v>
          </cell>
        </row>
        <row r="387">
          <cell r="E387">
            <v>1.105</v>
          </cell>
        </row>
        <row r="388">
          <cell r="E388">
            <v>1.212</v>
          </cell>
        </row>
        <row r="389">
          <cell r="E389">
            <v>1.266</v>
          </cell>
        </row>
        <row r="390">
          <cell r="E390">
            <v>1.2210000000000001</v>
          </cell>
        </row>
        <row r="391">
          <cell r="E391">
            <v>1.2669999999999999</v>
          </cell>
        </row>
        <row r="392">
          <cell r="E392">
            <v>1.2150000000000001</v>
          </cell>
        </row>
        <row r="393">
          <cell r="E393">
            <v>1.2609999999999999</v>
          </cell>
        </row>
        <row r="394">
          <cell r="E394">
            <v>1.2170000000000001</v>
          </cell>
        </row>
        <row r="395">
          <cell r="E395">
            <v>1.2330000000000001</v>
          </cell>
        </row>
        <row r="397">
          <cell r="E397">
            <v>1.671</v>
          </cell>
        </row>
        <row r="398">
          <cell r="E398">
            <v>1.9279999999999999</v>
          </cell>
        </row>
        <row r="399">
          <cell r="E399">
            <v>1.794</v>
          </cell>
        </row>
        <row r="400">
          <cell r="E400">
            <v>1.859</v>
          </cell>
        </row>
        <row r="401">
          <cell r="E401">
            <v>1.7130000000000001</v>
          </cell>
        </row>
        <row r="402">
          <cell r="E402">
            <v>1.7729999999999999</v>
          </cell>
        </row>
        <row r="403">
          <cell r="E403">
            <v>1.72</v>
          </cell>
        </row>
        <row r="404">
          <cell r="E404">
            <v>1.778</v>
          </cell>
        </row>
        <row r="405">
          <cell r="E405">
            <v>1.7410000000000001</v>
          </cell>
        </row>
        <row r="407">
          <cell r="E407">
            <v>2.1909999999999998</v>
          </cell>
        </row>
        <row r="408">
          <cell r="E408">
            <v>2.198</v>
          </cell>
        </row>
        <row r="409">
          <cell r="E409">
            <v>2.1749999999999998</v>
          </cell>
        </row>
        <row r="410">
          <cell r="E410">
            <v>2.1970000000000001</v>
          </cell>
        </row>
        <row r="411">
          <cell r="E411">
            <v>2.19</v>
          </cell>
        </row>
        <row r="412">
          <cell r="E412">
            <v>2.1800000000000002</v>
          </cell>
        </row>
        <row r="413">
          <cell r="E413">
            <v>2.1970000000000001</v>
          </cell>
        </row>
        <row r="414">
          <cell r="E414">
            <v>2.1779999999999999</v>
          </cell>
        </row>
        <row r="415">
          <cell r="E415">
            <v>2.2050000000000001</v>
          </cell>
        </row>
        <row r="417">
          <cell r="E417">
            <v>2.681</v>
          </cell>
        </row>
        <row r="418">
          <cell r="E418">
            <v>2.6549999999999998</v>
          </cell>
        </row>
        <row r="419">
          <cell r="E419">
            <v>2.6859999999999999</v>
          </cell>
        </row>
        <row r="420">
          <cell r="E420">
            <v>2.6579999999999999</v>
          </cell>
        </row>
        <row r="421">
          <cell r="E421">
            <v>2.6859999999999999</v>
          </cell>
        </row>
        <row r="422">
          <cell r="E422">
            <v>2.665</v>
          </cell>
        </row>
        <row r="423">
          <cell r="E423">
            <v>2.69</v>
          </cell>
        </row>
        <row r="424">
          <cell r="E424">
            <v>2.6619999999999999</v>
          </cell>
        </row>
        <row r="425">
          <cell r="E425">
            <v>2.6989999999999998</v>
          </cell>
        </row>
        <row r="427">
          <cell r="E427">
            <v>3.31</v>
          </cell>
        </row>
        <row r="428">
          <cell r="E428">
            <v>3.2360000000000002</v>
          </cell>
        </row>
        <row r="429">
          <cell r="E429">
            <v>3.2589999999999999</v>
          </cell>
        </row>
        <row r="430">
          <cell r="E430">
            <v>3.2490000000000001</v>
          </cell>
        </row>
        <row r="431">
          <cell r="E431">
            <v>3.2679999999999998</v>
          </cell>
        </row>
        <row r="432">
          <cell r="E432">
            <v>3.2480000000000002</v>
          </cell>
        </row>
        <row r="433">
          <cell r="E433">
            <v>3.2909999999999999</v>
          </cell>
        </row>
        <row r="434">
          <cell r="E434">
            <v>3.238</v>
          </cell>
        </row>
        <row r="435">
          <cell r="E435">
            <v>3.3180000000000001</v>
          </cell>
        </row>
        <row r="437">
          <cell r="E437">
            <v>3.738</v>
          </cell>
        </row>
        <row r="438">
          <cell r="E438">
            <v>3.7229999999999999</v>
          </cell>
        </row>
        <row r="439">
          <cell r="E439">
            <v>3.7570000000000001</v>
          </cell>
        </row>
        <row r="440">
          <cell r="E440">
            <v>3.7290000000000001</v>
          </cell>
        </row>
        <row r="441">
          <cell r="E441">
            <v>3.7250000000000001</v>
          </cell>
        </row>
        <row r="442">
          <cell r="E442">
            <v>3.7759999999999998</v>
          </cell>
        </row>
        <row r="443">
          <cell r="E443">
            <v>3.6930000000000001</v>
          </cell>
        </row>
        <row r="444">
          <cell r="E444">
            <v>3.78</v>
          </cell>
        </row>
        <row r="445">
          <cell r="E445">
            <v>3.7120000000000002</v>
          </cell>
        </row>
        <row r="447">
          <cell r="E447">
            <v>4.1639999999999997</v>
          </cell>
        </row>
        <row r="448">
          <cell r="E448">
            <v>4.2640000000000002</v>
          </cell>
        </row>
        <row r="449">
          <cell r="E449">
            <v>4.3259999999999996</v>
          </cell>
        </row>
        <row r="450">
          <cell r="E450">
            <v>4.3140000000000001</v>
          </cell>
        </row>
        <row r="451">
          <cell r="E451">
            <v>4.343</v>
          </cell>
        </row>
        <row r="452">
          <cell r="E452">
            <v>4.3159999999999998</v>
          </cell>
        </row>
        <row r="453">
          <cell r="E453">
            <v>4.3369999999999997</v>
          </cell>
        </row>
        <row r="454">
          <cell r="E454">
            <v>4.3330000000000002</v>
          </cell>
        </row>
        <row r="455">
          <cell r="E455">
            <v>4.3120000000000003</v>
          </cell>
        </row>
        <row r="467">
          <cell r="E467">
            <v>0.753</v>
          </cell>
        </row>
        <row r="468">
          <cell r="E468">
            <v>0.63700000000000001</v>
          </cell>
        </row>
        <row r="469">
          <cell r="E469">
            <v>0.76100000000000001</v>
          </cell>
        </row>
        <row r="470">
          <cell r="E470">
            <v>0.65</v>
          </cell>
        </row>
        <row r="471">
          <cell r="E471">
            <v>0.746</v>
          </cell>
        </row>
        <row r="472">
          <cell r="E472">
            <v>0.65800000000000003</v>
          </cell>
        </row>
        <row r="473">
          <cell r="E473">
            <v>0.78400000000000003</v>
          </cell>
        </row>
        <row r="474">
          <cell r="E474">
            <v>0.59699999999999998</v>
          </cell>
        </row>
        <row r="477">
          <cell r="E477">
            <v>1.3080000000000001</v>
          </cell>
        </row>
        <row r="478">
          <cell r="E478">
            <v>1.1859999999999999</v>
          </cell>
        </row>
        <row r="479">
          <cell r="E479">
            <v>1.2549999999999999</v>
          </cell>
        </row>
        <row r="480">
          <cell r="E480">
            <v>1.181</v>
          </cell>
        </row>
        <row r="481">
          <cell r="E481">
            <v>1.236</v>
          </cell>
        </row>
        <row r="482">
          <cell r="E482">
            <v>1.2070000000000001</v>
          </cell>
        </row>
        <row r="483">
          <cell r="E483">
            <v>1.2010000000000001</v>
          </cell>
        </row>
        <row r="484">
          <cell r="E484">
            <v>1.2270000000000001</v>
          </cell>
        </row>
        <row r="485">
          <cell r="E485">
            <v>1.1990000000000001</v>
          </cell>
        </row>
        <row r="487">
          <cell r="E487">
            <v>1.5580000000000001</v>
          </cell>
        </row>
        <row r="488">
          <cell r="E488">
            <v>1.7589999999999999</v>
          </cell>
        </row>
        <row r="489">
          <cell r="E489">
            <v>1.748</v>
          </cell>
        </row>
        <row r="490">
          <cell r="E490">
            <v>1.7350000000000001</v>
          </cell>
        </row>
        <row r="491">
          <cell r="E491">
            <v>1.66</v>
          </cell>
        </row>
        <row r="492">
          <cell r="E492">
            <v>1.7190000000000001</v>
          </cell>
        </row>
        <row r="493">
          <cell r="E493">
            <v>1.6359999999999999</v>
          </cell>
        </row>
        <row r="494">
          <cell r="E494">
            <v>1.7290000000000001</v>
          </cell>
        </row>
        <row r="495">
          <cell r="E495">
            <v>1.6619999999999999</v>
          </cell>
        </row>
        <row r="497">
          <cell r="E497">
            <v>2.101</v>
          </cell>
        </row>
        <row r="498">
          <cell r="E498">
            <v>2.1930000000000001</v>
          </cell>
        </row>
        <row r="499">
          <cell r="E499">
            <v>2.1829999999999998</v>
          </cell>
        </row>
        <row r="500">
          <cell r="E500">
            <v>2.2360000000000002</v>
          </cell>
        </row>
        <row r="501">
          <cell r="E501">
            <v>2.1480000000000001</v>
          </cell>
        </row>
        <row r="502">
          <cell r="E502">
            <v>2.2549999999999999</v>
          </cell>
        </row>
        <row r="503">
          <cell r="E503">
            <v>2.1629999999999998</v>
          </cell>
        </row>
        <row r="504">
          <cell r="E504">
            <v>2.2170000000000001</v>
          </cell>
        </row>
        <row r="505">
          <cell r="E505">
            <v>2.1880000000000002</v>
          </cell>
        </row>
        <row r="507">
          <cell r="E507">
            <v>2.7130000000000001</v>
          </cell>
        </row>
        <row r="508">
          <cell r="E508">
            <v>2.84</v>
          </cell>
        </row>
        <row r="509">
          <cell r="E509">
            <v>2.766</v>
          </cell>
        </row>
        <row r="510">
          <cell r="E510">
            <v>2.7810000000000001</v>
          </cell>
        </row>
        <row r="511">
          <cell r="E511">
            <v>2.7120000000000002</v>
          </cell>
        </row>
        <row r="512">
          <cell r="E512">
            <v>2.7850000000000001</v>
          </cell>
        </row>
        <row r="513">
          <cell r="E513">
            <v>2.7189999999999999</v>
          </cell>
        </row>
        <row r="514">
          <cell r="E514">
            <v>2.76</v>
          </cell>
        </row>
        <row r="515">
          <cell r="E515">
            <v>2.7269999999999999</v>
          </cell>
        </row>
        <row r="517">
          <cell r="E517">
            <v>3.359</v>
          </cell>
        </row>
        <row r="518">
          <cell r="E518">
            <v>3.2869999999999999</v>
          </cell>
        </row>
        <row r="519">
          <cell r="E519">
            <v>3.323</v>
          </cell>
        </row>
        <row r="520">
          <cell r="E520">
            <v>3.3039999999999998</v>
          </cell>
        </row>
        <row r="521">
          <cell r="E521">
            <v>3.339</v>
          </cell>
        </row>
        <row r="522">
          <cell r="E522">
            <v>3.3010000000000002</v>
          </cell>
        </row>
        <row r="523">
          <cell r="E523">
            <v>3.351</v>
          </cell>
        </row>
        <row r="524">
          <cell r="E524">
            <v>3.298</v>
          </cell>
        </row>
        <row r="525">
          <cell r="E525">
            <v>3.3719999999999999</v>
          </cell>
        </row>
        <row r="527">
          <cell r="E527">
            <v>3.7719999999999998</v>
          </cell>
        </row>
        <row r="528">
          <cell r="E528">
            <v>3.7719999999999998</v>
          </cell>
        </row>
        <row r="529">
          <cell r="E529">
            <v>3.7480000000000002</v>
          </cell>
        </row>
        <row r="530">
          <cell r="E530">
            <v>3.7879999999999998</v>
          </cell>
        </row>
        <row r="531">
          <cell r="E531">
            <v>3.746</v>
          </cell>
        </row>
        <row r="532">
          <cell r="E532">
            <v>3.7759999999999998</v>
          </cell>
        </row>
        <row r="533">
          <cell r="E533">
            <v>3.7480000000000002</v>
          </cell>
        </row>
        <row r="534">
          <cell r="E534">
            <v>3.7759999999999998</v>
          </cell>
        </row>
        <row r="535">
          <cell r="E535">
            <v>3.7570000000000001</v>
          </cell>
        </row>
        <row r="537">
          <cell r="E537">
            <v>4.2140000000000004</v>
          </cell>
        </row>
        <row r="538">
          <cell r="E538">
            <v>4.218</v>
          </cell>
        </row>
        <row r="539">
          <cell r="E539">
            <v>4.2300000000000004</v>
          </cell>
        </row>
        <row r="540">
          <cell r="E540">
            <v>4.1820000000000004</v>
          </cell>
        </row>
        <row r="541">
          <cell r="E541">
            <v>4.258</v>
          </cell>
        </row>
        <row r="542">
          <cell r="E542">
            <v>4.1820000000000004</v>
          </cell>
        </row>
        <row r="543">
          <cell r="E543">
            <v>4.2320000000000002</v>
          </cell>
        </row>
        <row r="544">
          <cell r="E544">
            <v>4.2119999999999997</v>
          </cell>
        </row>
        <row r="545">
          <cell r="E545">
            <v>4.2279999999999998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5533_WL.csv"/>
    </sheetNames>
    <sheetDataSet>
      <sheetData sheetId="0">
        <row r="394">
          <cell r="E394">
            <v>0.63200000000000001</v>
          </cell>
        </row>
        <row r="395">
          <cell r="E395">
            <v>0.627</v>
          </cell>
        </row>
        <row r="396">
          <cell r="E396">
            <v>0.63400000000000001</v>
          </cell>
        </row>
        <row r="397">
          <cell r="E397">
            <v>0.63800000000000001</v>
          </cell>
        </row>
        <row r="398">
          <cell r="E398">
            <v>0.63500000000000001</v>
          </cell>
        </row>
        <row r="399">
          <cell r="E399">
            <v>0.64300000000000002</v>
          </cell>
        </row>
        <row r="400">
          <cell r="E400">
            <v>0.63900000000000001</v>
          </cell>
        </row>
        <row r="401">
          <cell r="E401">
            <v>0.64300000000000002</v>
          </cell>
        </row>
        <row r="402">
          <cell r="E402">
            <v>0.98299999999999998</v>
          </cell>
        </row>
        <row r="403">
          <cell r="E403">
            <v>1.1359999999999999</v>
          </cell>
        </row>
        <row r="404">
          <cell r="E404">
            <v>1.1399999999999999</v>
          </cell>
        </row>
        <row r="405">
          <cell r="E405">
            <v>1.141</v>
          </cell>
        </row>
        <row r="406">
          <cell r="E406">
            <v>1.141</v>
          </cell>
        </row>
        <row r="407">
          <cell r="E407">
            <v>1.147</v>
          </cell>
        </row>
        <row r="408">
          <cell r="E408">
            <v>1.147</v>
          </cell>
        </row>
        <row r="409">
          <cell r="E409">
            <v>1.1479999999999999</v>
          </cell>
        </row>
        <row r="410">
          <cell r="E410">
            <v>1.151</v>
          </cell>
        </row>
        <row r="411">
          <cell r="E411">
            <v>1.1499999999999999</v>
          </cell>
        </row>
        <row r="413">
          <cell r="E413">
            <v>1.6679999999999999</v>
          </cell>
        </row>
        <row r="414">
          <cell r="E414">
            <v>1.659</v>
          </cell>
        </row>
        <row r="415">
          <cell r="E415">
            <v>1.659</v>
          </cell>
        </row>
        <row r="416">
          <cell r="E416">
            <v>1.663</v>
          </cell>
        </row>
        <row r="417">
          <cell r="E417">
            <v>1.6579999999999999</v>
          </cell>
        </row>
        <row r="418">
          <cell r="E418">
            <v>1.66</v>
          </cell>
        </row>
        <row r="419">
          <cell r="E419">
            <v>1.6559999999999999</v>
          </cell>
        </row>
        <row r="420">
          <cell r="E420">
            <v>1.655</v>
          </cell>
        </row>
        <row r="421">
          <cell r="E421">
            <v>1.6519999999999999</v>
          </cell>
        </row>
        <row r="422">
          <cell r="E422">
            <v>1.8720000000000001</v>
          </cell>
        </row>
        <row r="423">
          <cell r="E423">
            <v>2.0750000000000002</v>
          </cell>
        </row>
        <row r="424">
          <cell r="E424">
            <v>2.169</v>
          </cell>
        </row>
        <row r="425">
          <cell r="E425">
            <v>2.153</v>
          </cell>
        </row>
        <row r="426">
          <cell r="E426">
            <v>2.149</v>
          </cell>
        </row>
        <row r="427">
          <cell r="E427">
            <v>2.149</v>
          </cell>
        </row>
        <row r="428">
          <cell r="E428">
            <v>2.153</v>
          </cell>
        </row>
        <row r="429">
          <cell r="E429">
            <v>2.1509999999999998</v>
          </cell>
        </row>
        <row r="430">
          <cell r="E430">
            <v>2.149</v>
          </cell>
        </row>
        <row r="431">
          <cell r="E431">
            <v>2.1520000000000001</v>
          </cell>
        </row>
        <row r="433">
          <cell r="E433">
            <v>2.8410000000000002</v>
          </cell>
        </row>
        <row r="434">
          <cell r="E434">
            <v>2.919</v>
          </cell>
        </row>
        <row r="435">
          <cell r="E435">
            <v>3.0659999999999998</v>
          </cell>
        </row>
        <row r="436">
          <cell r="E436">
            <v>3.2250000000000001</v>
          </cell>
        </row>
        <row r="437">
          <cell r="E437">
            <v>3.298</v>
          </cell>
        </row>
        <row r="438">
          <cell r="E438">
            <v>3.2770000000000001</v>
          </cell>
        </row>
        <row r="439">
          <cell r="E439">
            <v>3.2810000000000001</v>
          </cell>
        </row>
        <row r="440">
          <cell r="E440">
            <v>3.2810000000000001</v>
          </cell>
        </row>
        <row r="441">
          <cell r="E441">
            <v>3.2789999999999999</v>
          </cell>
        </row>
        <row r="443">
          <cell r="E443">
            <v>3.5419999999999998</v>
          </cell>
        </row>
        <row r="444">
          <cell r="E444">
            <v>3.641</v>
          </cell>
        </row>
        <row r="445">
          <cell r="E445">
            <v>3.6309999999999998</v>
          </cell>
        </row>
        <row r="446">
          <cell r="E446">
            <v>3.617</v>
          </cell>
        </row>
        <row r="447">
          <cell r="E447">
            <v>3.585</v>
          </cell>
        </row>
        <row r="448">
          <cell r="E448">
            <v>3.593</v>
          </cell>
        </row>
        <row r="449">
          <cell r="E449">
            <v>3.5870000000000002</v>
          </cell>
        </row>
        <row r="450">
          <cell r="E450">
            <v>3.5939999999999999</v>
          </cell>
        </row>
        <row r="451">
          <cell r="E451">
            <v>3.5939999999999999</v>
          </cell>
        </row>
        <row r="452">
          <cell r="E452">
            <v>3.5920000000000001</v>
          </cell>
        </row>
        <row r="463">
          <cell r="E463">
            <v>4.157</v>
          </cell>
        </row>
        <row r="464">
          <cell r="E464">
            <v>4.1619999999999999</v>
          </cell>
        </row>
        <row r="465">
          <cell r="E465">
            <v>4.157</v>
          </cell>
        </row>
        <row r="466">
          <cell r="E466">
            <v>4.1660000000000004</v>
          </cell>
        </row>
        <row r="467">
          <cell r="E467">
            <v>4.1660000000000004</v>
          </cell>
        </row>
        <row r="468">
          <cell r="E468">
            <v>4.1619999999999999</v>
          </cell>
        </row>
        <row r="469">
          <cell r="E469">
            <v>4.173</v>
          </cell>
        </row>
        <row r="470">
          <cell r="E470">
            <v>4.173</v>
          </cell>
        </row>
        <row r="471">
          <cell r="E471">
            <v>4.1769999999999996</v>
          </cell>
        </row>
        <row r="503">
          <cell r="E503">
            <v>0.66400000000000003</v>
          </cell>
        </row>
        <row r="504">
          <cell r="E504">
            <v>0.67700000000000005</v>
          </cell>
        </row>
        <row r="505">
          <cell r="E505">
            <v>0.67300000000000004</v>
          </cell>
        </row>
        <row r="506">
          <cell r="E506">
            <v>0.67</v>
          </cell>
        </row>
        <row r="507">
          <cell r="E507">
            <v>0.67300000000000004</v>
          </cell>
        </row>
        <row r="508">
          <cell r="E508">
            <v>0.67100000000000004</v>
          </cell>
        </row>
        <row r="509">
          <cell r="E509">
            <v>0.67100000000000004</v>
          </cell>
        </row>
        <row r="510">
          <cell r="E510">
            <v>0.67500000000000004</v>
          </cell>
        </row>
        <row r="511">
          <cell r="E511">
            <v>0.67400000000000004</v>
          </cell>
        </row>
        <row r="513">
          <cell r="E513">
            <v>1.202</v>
          </cell>
        </row>
        <row r="514">
          <cell r="E514">
            <v>1.1919999999999999</v>
          </cell>
        </row>
        <row r="515">
          <cell r="E515">
            <v>1.2</v>
          </cell>
        </row>
        <row r="516">
          <cell r="E516">
            <v>1.194</v>
          </cell>
        </row>
        <row r="517">
          <cell r="E517">
            <v>1.19</v>
          </cell>
        </row>
        <row r="518">
          <cell r="E518">
            <v>1.196</v>
          </cell>
        </row>
        <row r="519">
          <cell r="E519">
            <v>1.1890000000000001</v>
          </cell>
        </row>
        <row r="520">
          <cell r="E520">
            <v>1.1890000000000001</v>
          </cell>
        </row>
        <row r="521">
          <cell r="E521">
            <v>1.19</v>
          </cell>
        </row>
        <row r="523">
          <cell r="E523">
            <v>1.6539999999999999</v>
          </cell>
        </row>
        <row r="524">
          <cell r="E524">
            <v>1.643</v>
          </cell>
        </row>
        <row r="525">
          <cell r="E525">
            <v>1.643</v>
          </cell>
        </row>
        <row r="526">
          <cell r="E526">
            <v>1.645</v>
          </cell>
        </row>
        <row r="527">
          <cell r="E527">
            <v>1.643</v>
          </cell>
        </row>
        <row r="528">
          <cell r="E528">
            <v>1.6379999999999999</v>
          </cell>
        </row>
        <row r="529">
          <cell r="E529">
            <v>1.6379999999999999</v>
          </cell>
        </row>
        <row r="530">
          <cell r="E530">
            <v>1.6359999999999999</v>
          </cell>
        </row>
        <row r="531">
          <cell r="E531">
            <v>1.633</v>
          </cell>
        </row>
        <row r="533">
          <cell r="E533">
            <v>2.153</v>
          </cell>
        </row>
        <row r="534">
          <cell r="E534">
            <v>2.177</v>
          </cell>
        </row>
        <row r="535">
          <cell r="E535">
            <v>2.177</v>
          </cell>
        </row>
        <row r="536">
          <cell r="E536">
            <v>2.177</v>
          </cell>
        </row>
        <row r="537">
          <cell r="E537">
            <v>2.1789999999999998</v>
          </cell>
        </row>
        <row r="538">
          <cell r="E538">
            <v>2.177</v>
          </cell>
        </row>
        <row r="539">
          <cell r="E539">
            <v>2.1760000000000002</v>
          </cell>
        </row>
        <row r="540">
          <cell r="E540">
            <v>2.1749999999999998</v>
          </cell>
        </row>
        <row r="541">
          <cell r="E541">
            <v>2.1819999999999999</v>
          </cell>
        </row>
        <row r="543">
          <cell r="E543">
            <v>2.67</v>
          </cell>
        </row>
        <row r="544">
          <cell r="E544">
            <v>2.6659999999999999</v>
          </cell>
        </row>
        <row r="545">
          <cell r="E545">
            <v>2.66</v>
          </cell>
        </row>
        <row r="546">
          <cell r="E546">
            <v>2.6619999999999999</v>
          </cell>
        </row>
        <row r="547">
          <cell r="E547">
            <v>2.6659999999999999</v>
          </cell>
        </row>
        <row r="548">
          <cell r="E548">
            <v>2.6640000000000001</v>
          </cell>
        </row>
        <row r="549">
          <cell r="E549">
            <v>2.665</v>
          </cell>
        </row>
        <row r="550">
          <cell r="E550">
            <v>2.6669999999999998</v>
          </cell>
        </row>
        <row r="551">
          <cell r="E551">
            <v>2.6669999999999998</v>
          </cell>
        </row>
        <row r="554">
          <cell r="E554">
            <v>3.1579999999999999</v>
          </cell>
        </row>
        <row r="555">
          <cell r="E555">
            <v>3.1629999999999998</v>
          </cell>
        </row>
        <row r="556">
          <cell r="E556">
            <v>3.1749999999999998</v>
          </cell>
        </row>
        <row r="557">
          <cell r="E557">
            <v>3.1629999999999998</v>
          </cell>
        </row>
        <row r="558">
          <cell r="E558">
            <v>3.169</v>
          </cell>
        </row>
        <row r="559">
          <cell r="E559">
            <v>3.1749999999999998</v>
          </cell>
        </row>
        <row r="560">
          <cell r="E560">
            <v>3.1760000000000002</v>
          </cell>
        </row>
        <row r="561">
          <cell r="E561">
            <v>3.1890000000000001</v>
          </cell>
        </row>
        <row r="563">
          <cell r="E563">
            <v>3.68</v>
          </cell>
        </row>
        <row r="564">
          <cell r="E564">
            <v>3.68</v>
          </cell>
        </row>
        <row r="565">
          <cell r="E565">
            <v>3.677</v>
          </cell>
        </row>
        <row r="566">
          <cell r="E566">
            <v>3.68</v>
          </cell>
        </row>
        <row r="567">
          <cell r="E567">
            <v>3.6819999999999999</v>
          </cell>
        </row>
        <row r="568">
          <cell r="E568">
            <v>3.677</v>
          </cell>
        </row>
        <row r="569">
          <cell r="E569">
            <v>3.68</v>
          </cell>
        </row>
        <row r="570">
          <cell r="E570">
            <v>3.6789999999999998</v>
          </cell>
        </row>
        <row r="571">
          <cell r="E571">
            <v>3.6840000000000002</v>
          </cell>
        </row>
        <row r="573">
          <cell r="E573">
            <v>4.1959999999999997</v>
          </cell>
        </row>
        <row r="574">
          <cell r="E574">
            <v>4.1879999999999997</v>
          </cell>
        </row>
        <row r="575">
          <cell r="E575">
            <v>4.1890000000000001</v>
          </cell>
        </row>
        <row r="576">
          <cell r="E576">
            <v>4.1829999999999998</v>
          </cell>
        </row>
        <row r="577">
          <cell r="E577">
            <v>4.181</v>
          </cell>
        </row>
        <row r="578">
          <cell r="E578">
            <v>4.181</v>
          </cell>
        </row>
        <row r="579">
          <cell r="E579">
            <v>4.1760000000000002</v>
          </cell>
        </row>
        <row r="615">
          <cell r="E615">
            <v>0.628</v>
          </cell>
        </row>
        <row r="616">
          <cell r="E616">
            <v>0.61799999999999999</v>
          </cell>
        </row>
        <row r="617">
          <cell r="E617">
            <v>0.69699999999999995</v>
          </cell>
        </row>
        <row r="618">
          <cell r="E618">
            <v>0.71599999999999997</v>
          </cell>
        </row>
        <row r="619">
          <cell r="E619">
            <v>0.73399999999999999</v>
          </cell>
        </row>
        <row r="620">
          <cell r="E620">
            <v>0.745</v>
          </cell>
        </row>
        <row r="621">
          <cell r="E621">
            <v>0.754</v>
          </cell>
        </row>
        <row r="623">
          <cell r="E623">
            <v>1.2390000000000001</v>
          </cell>
        </row>
        <row r="624">
          <cell r="E624">
            <v>1.2370000000000001</v>
          </cell>
        </row>
        <row r="625">
          <cell r="E625">
            <v>1.2390000000000001</v>
          </cell>
        </row>
        <row r="626">
          <cell r="E626">
            <v>1.234</v>
          </cell>
        </row>
        <row r="627">
          <cell r="E627">
            <v>1.234</v>
          </cell>
        </row>
        <row r="628">
          <cell r="E628">
            <v>1.232</v>
          </cell>
        </row>
        <row r="629">
          <cell r="E629">
            <v>1.228</v>
          </cell>
        </row>
        <row r="630">
          <cell r="E630">
            <v>1.236</v>
          </cell>
        </row>
        <row r="631">
          <cell r="E631">
            <v>1.2390000000000001</v>
          </cell>
        </row>
        <row r="633">
          <cell r="E633">
            <v>1.6930000000000001</v>
          </cell>
        </row>
        <row r="634">
          <cell r="E634">
            <v>1.744</v>
          </cell>
        </row>
        <row r="635">
          <cell r="E635">
            <v>1.74</v>
          </cell>
        </row>
        <row r="636">
          <cell r="E636">
            <v>1.74</v>
          </cell>
        </row>
        <row r="637">
          <cell r="E637">
            <v>1.742</v>
          </cell>
        </row>
        <row r="638">
          <cell r="E638">
            <v>1.738</v>
          </cell>
        </row>
        <row r="639">
          <cell r="E639">
            <v>1.7569999999999999</v>
          </cell>
        </row>
        <row r="640">
          <cell r="E640">
            <v>1.764</v>
          </cell>
        </row>
        <row r="641">
          <cell r="E641">
            <v>1.794</v>
          </cell>
        </row>
        <row r="643">
          <cell r="E643">
            <v>2.1429999999999998</v>
          </cell>
        </row>
        <row r="644">
          <cell r="E644">
            <v>2.141</v>
          </cell>
        </row>
        <row r="645">
          <cell r="E645">
            <v>2.1429999999999998</v>
          </cell>
        </row>
        <row r="646">
          <cell r="E646">
            <v>2.145</v>
          </cell>
        </row>
        <row r="647">
          <cell r="E647">
            <v>2.1429999999999998</v>
          </cell>
        </row>
        <row r="648">
          <cell r="E648">
            <v>2.1419999999999999</v>
          </cell>
        </row>
        <row r="649">
          <cell r="E649">
            <v>2.1459999999999999</v>
          </cell>
        </row>
        <row r="650">
          <cell r="E650">
            <v>2.14</v>
          </cell>
        </row>
        <row r="651">
          <cell r="E651">
            <v>2.1419999999999999</v>
          </cell>
        </row>
        <row r="653">
          <cell r="E653">
            <v>2.637</v>
          </cell>
        </row>
        <row r="654">
          <cell r="E654">
            <v>2.6389999999999998</v>
          </cell>
        </row>
        <row r="655">
          <cell r="E655">
            <v>2.6480000000000001</v>
          </cell>
        </row>
        <row r="656">
          <cell r="E656">
            <v>2.6459999999999999</v>
          </cell>
        </row>
        <row r="657">
          <cell r="E657">
            <v>2.6520000000000001</v>
          </cell>
        </row>
        <row r="658">
          <cell r="E658">
            <v>2.6579999999999999</v>
          </cell>
        </row>
        <row r="659">
          <cell r="E659">
            <v>2.6539999999999999</v>
          </cell>
        </row>
        <row r="660">
          <cell r="E660">
            <v>2.6579999999999999</v>
          </cell>
        </row>
        <row r="661">
          <cell r="E661">
            <v>2.6579999999999999</v>
          </cell>
        </row>
        <row r="662">
          <cell r="E662">
            <v>2.9329999999999998</v>
          </cell>
        </row>
        <row r="663">
          <cell r="E663">
            <v>3.1859999999999999</v>
          </cell>
        </row>
        <row r="664">
          <cell r="E664">
            <v>3.254</v>
          </cell>
        </row>
        <row r="665">
          <cell r="E665">
            <v>3.258</v>
          </cell>
        </row>
        <row r="666">
          <cell r="E666">
            <v>3.25</v>
          </cell>
        </row>
        <row r="667">
          <cell r="E667">
            <v>3.258</v>
          </cell>
        </row>
        <row r="668">
          <cell r="E668">
            <v>3.2610000000000001</v>
          </cell>
        </row>
        <row r="669">
          <cell r="E669">
            <v>3.25</v>
          </cell>
        </row>
        <row r="670">
          <cell r="E670">
            <v>3.26</v>
          </cell>
        </row>
        <row r="674">
          <cell r="E674">
            <v>3.6949999999999998</v>
          </cell>
        </row>
        <row r="675">
          <cell r="E675">
            <v>3.6909999999999998</v>
          </cell>
        </row>
        <row r="676">
          <cell r="E676">
            <v>3.6989999999999998</v>
          </cell>
        </row>
        <row r="677">
          <cell r="E677">
            <v>3.6930000000000001</v>
          </cell>
        </row>
        <row r="678">
          <cell r="E678">
            <v>3.6970000000000001</v>
          </cell>
        </row>
        <row r="679">
          <cell r="E679">
            <v>3.6989999999999998</v>
          </cell>
        </row>
        <row r="680">
          <cell r="E680">
            <v>3.6930000000000001</v>
          </cell>
        </row>
        <row r="681">
          <cell r="E681">
            <v>3.6970000000000001</v>
          </cell>
        </row>
        <row r="683">
          <cell r="E683">
            <v>4.1760000000000002</v>
          </cell>
        </row>
        <row r="684">
          <cell r="E684">
            <v>4.1779999999999999</v>
          </cell>
        </row>
        <row r="685">
          <cell r="E685">
            <v>4.1719999999999997</v>
          </cell>
        </row>
        <row r="686">
          <cell r="E686">
            <v>4.1589999999999998</v>
          </cell>
        </row>
        <row r="687">
          <cell r="E687">
            <v>4.1550000000000002</v>
          </cell>
        </row>
        <row r="688">
          <cell r="E688">
            <v>4.1509999999999998</v>
          </cell>
        </row>
        <row r="689">
          <cell r="E689">
            <v>4.1470000000000002</v>
          </cell>
        </row>
        <row r="690">
          <cell r="E690">
            <v>4.1509999999999998</v>
          </cell>
        </row>
        <row r="691">
          <cell r="E691">
            <v>4.149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YR150824_1" connectionId="2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Licor_YR141001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Relationship Id="rId2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topLeftCell="C112" workbookViewId="0">
      <selection activeCell="N7" sqref="N7"/>
    </sheetView>
  </sheetViews>
  <sheetFormatPr baseColWidth="10" defaultRowHeight="15" x14ac:dyDescent="0"/>
  <cols>
    <col min="3" max="3" width="17" bestFit="1" customWidth="1"/>
    <col min="4" max="4" width="40" customWidth="1"/>
    <col min="5" max="6" width="8.33203125" customWidth="1"/>
    <col min="7" max="7" width="10.1640625" customWidth="1"/>
    <col min="8" max="8" width="21" customWidth="1"/>
    <col min="9" max="9" width="23.83203125" style="7" customWidth="1"/>
    <col min="10" max="10" width="33.5" style="8" customWidth="1"/>
    <col min="11" max="11" width="33.5" style="7" customWidth="1"/>
    <col min="12" max="12" width="10.83203125" customWidth="1"/>
  </cols>
  <sheetData>
    <row r="1" spans="1:12">
      <c r="A1" t="s">
        <v>0</v>
      </c>
      <c r="B1" t="s">
        <v>1</v>
      </c>
      <c r="C1" t="s">
        <v>11</v>
      </c>
      <c r="D1" t="s">
        <v>10</v>
      </c>
      <c r="E1" s="1" t="s">
        <v>2</v>
      </c>
      <c r="F1" s="2" t="s">
        <v>3</v>
      </c>
      <c r="G1" t="s">
        <v>4</v>
      </c>
      <c r="H1" t="s">
        <v>5</v>
      </c>
      <c r="I1" s="7" t="s">
        <v>6</v>
      </c>
      <c r="L1" t="s">
        <v>33</v>
      </c>
    </row>
    <row r="2" spans="1:12">
      <c r="E2" s="1"/>
      <c r="F2" s="2"/>
      <c r="J2" s="9" t="s">
        <v>34</v>
      </c>
      <c r="K2" s="16" t="s">
        <v>31</v>
      </c>
    </row>
    <row r="3" spans="1:12" s="3" customFormat="1">
      <c r="B3" s="3" t="s">
        <v>9</v>
      </c>
      <c r="C3" s="3" t="s">
        <v>9</v>
      </c>
      <c r="D3" s="3" t="s">
        <v>9</v>
      </c>
      <c r="E3" s="4"/>
      <c r="F3" s="5"/>
      <c r="J3" s="10" t="s">
        <v>7</v>
      </c>
      <c r="K3" s="17"/>
    </row>
    <row r="4" spans="1:12">
      <c r="A4" t="s">
        <v>13</v>
      </c>
      <c r="B4">
        <v>0.5</v>
      </c>
      <c r="C4">
        <f>AVERAGE([1]S5528_WL.csv!$E$518:$E$528)</f>
        <v>0.70400000000000007</v>
      </c>
      <c r="D4">
        <f>C4-0.15</f>
        <v>0.55400000000000005</v>
      </c>
      <c r="E4" s="13">
        <v>42240</v>
      </c>
      <c r="F4" s="14">
        <v>0.35497685185185185</v>
      </c>
      <c r="G4" s="15">
        <v>1103.0999999999999</v>
      </c>
      <c r="H4" s="15">
        <v>21.361000000000001</v>
      </c>
      <c r="I4" s="15">
        <v>914.16</v>
      </c>
      <c r="J4" s="12">
        <f>(2000/G4)*I4</f>
        <v>1657.4381289094372</v>
      </c>
      <c r="K4" s="18">
        <f>LN(J4)</f>
        <v>7.413028393405205</v>
      </c>
      <c r="L4">
        <f>LN(I4/G4)</f>
        <v>-0.18787406613687768</v>
      </c>
    </row>
    <row r="5" spans="1:12">
      <c r="A5" t="s">
        <v>13</v>
      </c>
      <c r="B5">
        <v>1</v>
      </c>
      <c r="C5">
        <f>AVERAGE([1]S5528_WL.csv!$E$529:$E$537)</f>
        <v>1.1387777777777779</v>
      </c>
      <c r="D5">
        <f t="shared" ref="D5:D11" si="0">C5-0.15</f>
        <v>0.98877777777777787</v>
      </c>
      <c r="E5" s="13">
        <v>42240</v>
      </c>
      <c r="F5" s="14">
        <v>0.35509259259259257</v>
      </c>
      <c r="G5" s="15">
        <v>1100.2</v>
      </c>
      <c r="H5" s="15">
        <v>14.18</v>
      </c>
      <c r="I5" s="15">
        <v>609.24</v>
      </c>
      <c r="J5" s="12">
        <f t="shared" ref="J5:J70" si="1">(2000/G5)*I5</f>
        <v>1107.507725868024</v>
      </c>
      <c r="K5" s="18">
        <f t="shared" ref="K5:K11" si="2">LN(J5)</f>
        <v>7.0098674778480277</v>
      </c>
      <c r="L5">
        <f>LN(I5/G5)</f>
        <v>-0.59103498169405444</v>
      </c>
    </row>
    <row r="6" spans="1:12">
      <c r="A6" t="s">
        <v>13</v>
      </c>
      <c r="B6">
        <v>1.5</v>
      </c>
      <c r="C6">
        <f>AVERAGE([1]S5528_WL.csv!$E$538:$E$547)</f>
        <v>1.6458000000000002</v>
      </c>
      <c r="D6">
        <f t="shared" si="0"/>
        <v>1.4958000000000002</v>
      </c>
      <c r="E6" s="13">
        <v>42240</v>
      </c>
      <c r="F6" s="14">
        <v>0.35520833333333335</v>
      </c>
      <c r="G6" s="15">
        <v>1096.8</v>
      </c>
      <c r="H6" s="15">
        <v>8.5511999999999997</v>
      </c>
      <c r="I6" s="15">
        <v>329.26</v>
      </c>
      <c r="J6" s="12">
        <f t="shared" si="1"/>
        <v>600.40116703136403</v>
      </c>
      <c r="K6" s="18">
        <f t="shared" si="2"/>
        <v>6.3975980435138533</v>
      </c>
      <c r="L6">
        <f>LN(I6/G6)</f>
        <v>-1.2033044160282289</v>
      </c>
    </row>
    <row r="7" spans="1:12">
      <c r="A7" t="s">
        <v>13</v>
      </c>
      <c r="B7">
        <v>2</v>
      </c>
      <c r="C7">
        <f>AVERAGE([1]S5528_WL.csv!$E$549:$E$557)</f>
        <v>2.1597777777777782</v>
      </c>
      <c r="D7">
        <f t="shared" si="0"/>
        <v>2.0097777777777783</v>
      </c>
      <c r="E7" s="13">
        <v>42240</v>
      </c>
      <c r="F7" s="14">
        <v>0.35532407407407413</v>
      </c>
      <c r="G7" s="15">
        <v>1098.8</v>
      </c>
      <c r="H7" s="15">
        <v>5.7112999999999996</v>
      </c>
      <c r="I7" s="15">
        <v>196.17</v>
      </c>
      <c r="J7" s="12">
        <f t="shared" si="1"/>
        <v>357.06224972697487</v>
      </c>
      <c r="K7" s="18">
        <f t="shared" si="2"/>
        <v>5.8779101355622574</v>
      </c>
      <c r="L7">
        <f>LN(I7/G7)</f>
        <v>-1.7229923239798246</v>
      </c>
    </row>
    <row r="8" spans="1:12">
      <c r="A8" t="s">
        <v>13</v>
      </c>
      <c r="B8">
        <v>2.5</v>
      </c>
      <c r="C8">
        <f>AVERAGE([1]S5528_WL.csv!$E$558:$E$567)</f>
        <v>2.6614999999999998</v>
      </c>
      <c r="D8">
        <f t="shared" si="0"/>
        <v>2.5114999999999998</v>
      </c>
      <c r="E8" s="13">
        <v>42240</v>
      </c>
      <c r="F8" s="14">
        <v>0.35543981481481479</v>
      </c>
      <c r="G8" s="15">
        <v>1100.5999999999999</v>
      </c>
      <c r="H8" s="15">
        <v>3.6154999999999999</v>
      </c>
      <c r="I8" s="15">
        <v>121.35</v>
      </c>
      <c r="J8" s="12">
        <f t="shared" si="1"/>
        <v>220.51608213701618</v>
      </c>
      <c r="K8" s="18">
        <f t="shared" si="2"/>
        <v>5.3959706270890342</v>
      </c>
      <c r="L8">
        <f>LN(I8/G8)</f>
        <v>-2.204931832453048</v>
      </c>
    </row>
    <row r="9" spans="1:12">
      <c r="A9" t="s">
        <v>13</v>
      </c>
      <c r="B9">
        <v>3</v>
      </c>
      <c r="C9">
        <f>AVERAGE([1]S5528_WL.csv!$E$569:$E$577)</f>
        <v>3.2391111111111113</v>
      </c>
      <c r="D9">
        <f t="shared" si="0"/>
        <v>3.0891111111111114</v>
      </c>
      <c r="E9" s="13">
        <v>42240</v>
      </c>
      <c r="F9" s="14">
        <v>0.35555555555555557</v>
      </c>
      <c r="G9" s="15">
        <v>1100.2</v>
      </c>
      <c r="H9" s="15">
        <v>2.2776999999999998</v>
      </c>
      <c r="I9" s="15">
        <v>70.959000000000003</v>
      </c>
      <c r="J9" s="12">
        <f t="shared" si="1"/>
        <v>128.99291037993092</v>
      </c>
      <c r="K9" s="18">
        <f t="shared" si="2"/>
        <v>4.8597574445563003</v>
      </c>
      <c r="L9">
        <f>LN(I9/G9)</f>
        <v>-2.7411450149857819</v>
      </c>
    </row>
    <row r="10" spans="1:12">
      <c r="A10" t="s">
        <v>13</v>
      </c>
      <c r="B10">
        <v>3.5</v>
      </c>
      <c r="C10">
        <f>AVERAGE([1]S5528_WL.csv!$E$579:$E$587)</f>
        <v>3.723333333333334</v>
      </c>
      <c r="D10">
        <f t="shared" si="0"/>
        <v>3.5733333333333341</v>
      </c>
      <c r="E10" s="13">
        <v>42240</v>
      </c>
      <c r="F10" s="14">
        <v>0.35567129629629629</v>
      </c>
      <c r="G10" s="15">
        <v>1104</v>
      </c>
      <c r="H10" s="15">
        <v>1.6553</v>
      </c>
      <c r="I10" s="15">
        <v>46.613999999999997</v>
      </c>
      <c r="J10" s="12">
        <f t="shared" si="1"/>
        <v>84.445652173913047</v>
      </c>
      <c r="K10" s="18">
        <f t="shared" si="2"/>
        <v>4.4361081579013808</v>
      </c>
      <c r="L10">
        <f>LN(I10/G10)</f>
        <v>-3.1647943016407019</v>
      </c>
    </row>
    <row r="11" spans="1:12">
      <c r="A11" t="s">
        <v>13</v>
      </c>
      <c r="B11">
        <v>4</v>
      </c>
      <c r="C11">
        <f>AVERAGE([1]S5528_WL.csv!$E$589:$E$597)</f>
        <v>4.1954444444444441</v>
      </c>
      <c r="D11">
        <f t="shared" si="0"/>
        <v>4.0454444444444437</v>
      </c>
      <c r="E11" s="13">
        <v>42240</v>
      </c>
      <c r="F11" s="14">
        <v>0.35578703703703707</v>
      </c>
      <c r="G11" s="15">
        <v>1107.4000000000001</v>
      </c>
      <c r="H11" s="15">
        <v>1.2173</v>
      </c>
      <c r="I11" s="15">
        <v>31.905000000000001</v>
      </c>
      <c r="J11" s="12">
        <f t="shared" si="1"/>
        <v>57.62145566191078</v>
      </c>
      <c r="K11" s="18">
        <f t="shared" si="2"/>
        <v>4.0538949924735261</v>
      </c>
      <c r="L11">
        <f>LN(I11/G11)</f>
        <v>-3.5470074670685565</v>
      </c>
    </row>
    <row r="12" spans="1:12" s="19" customFormat="1">
      <c r="A12" s="19" t="s">
        <v>14</v>
      </c>
      <c r="B12" s="19">
        <v>0.5</v>
      </c>
      <c r="E12" s="23"/>
      <c r="F12" s="24"/>
      <c r="G12" s="25"/>
      <c r="H12" s="25"/>
      <c r="I12" s="25"/>
      <c r="J12" s="26"/>
    </row>
    <row r="13" spans="1:12">
      <c r="A13" t="s">
        <v>14</v>
      </c>
      <c r="B13">
        <v>1</v>
      </c>
      <c r="C13">
        <f>AVERAGE([1]S5528_WL.csv!$E$619:$E$627)</f>
        <v>1.233888888888889</v>
      </c>
      <c r="D13">
        <f>C13-0.15</f>
        <v>1.0838888888888891</v>
      </c>
      <c r="E13" s="13">
        <v>42240</v>
      </c>
      <c r="F13" s="14">
        <v>0.35601851851851851</v>
      </c>
      <c r="G13" s="15">
        <v>1106.4000000000001</v>
      </c>
      <c r="H13" s="15">
        <v>21.635999999999999</v>
      </c>
      <c r="I13" s="15">
        <v>962.17</v>
      </c>
      <c r="J13" s="12">
        <f t="shared" si="1"/>
        <v>1739.280549530007</v>
      </c>
      <c r="K13" s="36">
        <f>LN(J13)</f>
        <v>7.4612268294216681</v>
      </c>
      <c r="L13" s="11">
        <f>LN(I13/G13)</f>
        <v>-0.13967563012041451</v>
      </c>
    </row>
    <row r="14" spans="1:12">
      <c r="A14" t="s">
        <v>14</v>
      </c>
      <c r="B14">
        <v>1.5</v>
      </c>
      <c r="C14">
        <f>AVERAGE([1]S5528_WL.csv!$E$629:$E$637)</f>
        <v>1.7221111111111111</v>
      </c>
      <c r="D14">
        <f t="shared" ref="D14:D79" si="3">C14-0.15</f>
        <v>1.5721111111111112</v>
      </c>
      <c r="E14" s="13">
        <v>42240</v>
      </c>
      <c r="F14" s="14">
        <v>0.35613425925925929</v>
      </c>
      <c r="G14" s="15">
        <v>1105.9000000000001</v>
      </c>
      <c r="H14" s="15">
        <v>13.425000000000001</v>
      </c>
      <c r="I14" s="15">
        <v>515.14</v>
      </c>
      <c r="J14" s="12">
        <f t="shared" si="1"/>
        <v>931.621303915363</v>
      </c>
      <c r="K14" s="36">
        <f t="shared" ref="K14:K19" si="4">LN(J14)</f>
        <v>6.8369264058416341</v>
      </c>
      <c r="L14" s="11">
        <f>LN(I14/G14)</f>
        <v>-0.76397605370044874</v>
      </c>
    </row>
    <row r="15" spans="1:12">
      <c r="A15" t="s">
        <v>14</v>
      </c>
      <c r="B15">
        <v>2</v>
      </c>
      <c r="C15">
        <f>AVERAGE([1]S5528_WL.csv!$E$639:$E$647)</f>
        <v>2.2056666666666667</v>
      </c>
      <c r="D15">
        <f t="shared" si="3"/>
        <v>2.0556666666666668</v>
      </c>
      <c r="E15" s="13">
        <v>42240</v>
      </c>
      <c r="F15" s="14">
        <v>0.35625000000000001</v>
      </c>
      <c r="G15" s="15">
        <v>1109.0999999999999</v>
      </c>
      <c r="H15" s="15">
        <v>9.2354000000000003</v>
      </c>
      <c r="I15" s="15">
        <v>363.24</v>
      </c>
      <c r="J15" s="12">
        <f t="shared" si="1"/>
        <v>655.01758182309982</v>
      </c>
      <c r="K15" s="36">
        <f t="shared" si="4"/>
        <v>6.484662077753014</v>
      </c>
      <c r="L15" s="11">
        <f>LN(I15/G15)</f>
        <v>-1.1162403817890683</v>
      </c>
    </row>
    <row r="16" spans="1:12">
      <c r="A16" t="s">
        <v>14</v>
      </c>
      <c r="B16">
        <v>2.5</v>
      </c>
      <c r="C16">
        <f>AVERAGE([1]S5528_WL.csv!$E$649:$E$657)</f>
        <v>2.6858888888888894</v>
      </c>
      <c r="D16">
        <f t="shared" si="3"/>
        <v>2.5358888888888895</v>
      </c>
      <c r="E16" s="13">
        <v>42240</v>
      </c>
      <c r="F16" s="14">
        <v>0.35636574074074073</v>
      </c>
      <c r="G16" s="15">
        <v>1113.2</v>
      </c>
      <c r="H16" s="15">
        <v>5.9842000000000004</v>
      </c>
      <c r="I16" s="15">
        <v>203.7</v>
      </c>
      <c r="J16" s="12">
        <f t="shared" si="1"/>
        <v>365.97197269134023</v>
      </c>
      <c r="K16" s="36">
        <f t="shared" si="4"/>
        <v>5.9025567531231067</v>
      </c>
      <c r="L16" s="11">
        <f>LN(I16/G16)</f>
        <v>-1.6983457064189758</v>
      </c>
    </row>
    <row r="17" spans="1:12">
      <c r="A17" t="s">
        <v>14</v>
      </c>
      <c r="B17">
        <v>3</v>
      </c>
      <c r="C17">
        <f>AVERAGE([1]S5528_WL.csv!$E$659:$E$667)</f>
        <v>3.1851111111111106</v>
      </c>
      <c r="D17">
        <f t="shared" si="3"/>
        <v>3.0351111111111106</v>
      </c>
      <c r="E17" s="13">
        <v>42240</v>
      </c>
      <c r="F17" s="14">
        <v>0.35648148148148145</v>
      </c>
      <c r="G17" s="15">
        <v>1114.8</v>
      </c>
      <c r="H17" s="15">
        <v>4.0502000000000002</v>
      </c>
      <c r="I17" s="15">
        <v>132.6</v>
      </c>
      <c r="J17" s="12">
        <f t="shared" si="1"/>
        <v>237.8902045209903</v>
      </c>
      <c r="K17" s="36">
        <f t="shared" si="4"/>
        <v>5.4718092416860511</v>
      </c>
      <c r="L17" s="11">
        <f>LN(I17/G17)</f>
        <v>-2.1290932178560311</v>
      </c>
    </row>
    <row r="18" spans="1:12">
      <c r="A18" t="s">
        <v>14</v>
      </c>
      <c r="B18">
        <v>3.5</v>
      </c>
      <c r="C18">
        <f>AVERAGE([1]S5528_WL.csv!$E$669:$E$677)</f>
        <v>3.7085555555555549</v>
      </c>
      <c r="D18">
        <f t="shared" si="3"/>
        <v>3.558555555555555</v>
      </c>
      <c r="E18" s="13">
        <v>42240</v>
      </c>
      <c r="F18" s="14">
        <v>0.35659722222222223</v>
      </c>
      <c r="G18" s="15">
        <v>1118.3</v>
      </c>
      <c r="H18" s="15">
        <v>2.7671000000000001</v>
      </c>
      <c r="I18" s="15">
        <v>86.513000000000005</v>
      </c>
      <c r="J18" s="12">
        <f t="shared" si="1"/>
        <v>154.72234641867121</v>
      </c>
      <c r="K18" s="36">
        <f t="shared" si="4"/>
        <v>5.0416321971708511</v>
      </c>
      <c r="L18" s="11">
        <f>LN(I18/G18)</f>
        <v>-2.5592702623712307</v>
      </c>
    </row>
    <row r="19" spans="1:12" s="3" customFormat="1">
      <c r="A19" s="3" t="s">
        <v>14</v>
      </c>
      <c r="B19" s="3">
        <v>4</v>
      </c>
      <c r="C19" s="3">
        <f>AVERAGE([1]S5528_WL.csv!$E$679:$E$687)</f>
        <v>4.134777777777777</v>
      </c>
      <c r="D19" s="3">
        <f t="shared" si="3"/>
        <v>3.9847777777777771</v>
      </c>
      <c r="E19" s="43">
        <v>42240</v>
      </c>
      <c r="F19" s="44">
        <v>0.35671296296296301</v>
      </c>
      <c r="G19" s="45">
        <v>1119.3</v>
      </c>
      <c r="H19" s="45">
        <v>1.9195</v>
      </c>
      <c r="I19" s="45">
        <v>57.094999999999999</v>
      </c>
      <c r="J19" s="46">
        <f t="shared" si="1"/>
        <v>102.01911909228983</v>
      </c>
      <c r="K19" s="36">
        <f t="shared" si="4"/>
        <v>4.6251602378004719</v>
      </c>
      <c r="L19" s="47">
        <f>LN(I19/G19)</f>
        <v>-2.9757422217416107</v>
      </c>
    </row>
    <row r="20" spans="1:12" s="7" customFormat="1">
      <c r="A20" s="7" t="s">
        <v>15</v>
      </c>
      <c r="B20" s="39">
        <v>0.5</v>
      </c>
      <c r="D20" s="7">
        <f t="shared" si="3"/>
        <v>-0.15</v>
      </c>
      <c r="E20" s="40">
        <v>42240</v>
      </c>
      <c r="F20" s="41">
        <v>0.35682870370370368</v>
      </c>
      <c r="G20" s="42">
        <v>1123.3</v>
      </c>
      <c r="H20" s="42">
        <v>1.4371</v>
      </c>
      <c r="I20" s="42">
        <v>38.738</v>
      </c>
      <c r="J20" s="12"/>
      <c r="K20" s="36"/>
      <c r="L20" s="11"/>
    </row>
    <row r="21" spans="1:12">
      <c r="A21" t="s">
        <v>15</v>
      </c>
      <c r="B21">
        <v>1</v>
      </c>
      <c r="C21">
        <f>AVERAGE([1]S5528_WL.csv!$E$709:$E$717)</f>
        <v>1.2365555555555556</v>
      </c>
      <c r="D21">
        <f t="shared" si="3"/>
        <v>1.0865555555555557</v>
      </c>
      <c r="E21" s="13">
        <v>42240</v>
      </c>
      <c r="F21" s="14">
        <v>0.35706018518518517</v>
      </c>
      <c r="G21" s="15">
        <v>1128.4000000000001</v>
      </c>
      <c r="H21" s="15">
        <v>24.869</v>
      </c>
      <c r="I21" s="15">
        <v>938.4</v>
      </c>
      <c r="J21" s="12">
        <f t="shared" si="1"/>
        <v>1663.2399858206306</v>
      </c>
      <c r="K21" s="36">
        <f>LN(J21)</f>
        <v>7.4165227777535065</v>
      </c>
      <c r="L21" s="11">
        <f>LN(I21/G21)</f>
        <v>-0.18437968178857561</v>
      </c>
    </row>
    <row r="22" spans="1:12">
      <c r="A22" t="s">
        <v>15</v>
      </c>
      <c r="B22">
        <v>1.5</v>
      </c>
      <c r="C22">
        <f>AVERAGE([1]S5528_WL.csv!$E$719:$E$727)</f>
        <v>1.6861111111111111</v>
      </c>
      <c r="D22">
        <f t="shared" si="3"/>
        <v>1.5361111111111112</v>
      </c>
      <c r="E22" s="13">
        <v>42240</v>
      </c>
      <c r="F22" s="14">
        <v>0.35717592592592595</v>
      </c>
      <c r="G22" s="15">
        <v>1129.9000000000001</v>
      </c>
      <c r="H22" s="15">
        <v>15.128</v>
      </c>
      <c r="I22" s="15">
        <v>570.76</v>
      </c>
      <c r="J22" s="12">
        <f t="shared" si="1"/>
        <v>1010.2840959376936</v>
      </c>
      <c r="K22" s="36">
        <f t="shared" ref="K22:K26" si="5">LN(J22)</f>
        <v>6.9179868533892561</v>
      </c>
      <c r="L22" s="11">
        <f>LN(I22/G22)</f>
        <v>-0.6829156061528262</v>
      </c>
    </row>
    <row r="23" spans="1:12">
      <c r="A23" t="s">
        <v>15</v>
      </c>
      <c r="B23">
        <v>2</v>
      </c>
      <c r="C23">
        <f>AVERAGE([1]S5528_WL.csv!$E$729:$E$737)</f>
        <v>2.2087777777777777</v>
      </c>
      <c r="D23">
        <f t="shared" si="3"/>
        <v>2.0587777777777778</v>
      </c>
      <c r="E23" s="13">
        <v>42240</v>
      </c>
      <c r="F23" s="14">
        <v>0.35729166666666662</v>
      </c>
      <c r="G23" s="15">
        <v>1128.4000000000001</v>
      </c>
      <c r="H23" s="15">
        <v>9.9480000000000004</v>
      </c>
      <c r="I23" s="15">
        <v>380.77</v>
      </c>
      <c r="J23" s="12">
        <f t="shared" si="1"/>
        <v>674.88479262672797</v>
      </c>
      <c r="K23" s="36">
        <f t="shared" si="5"/>
        <v>6.5145419987154201</v>
      </c>
      <c r="L23" s="11">
        <f>LN(I23/G23)</f>
        <v>-1.0863604608266624</v>
      </c>
    </row>
    <row r="24" spans="1:12">
      <c r="A24" t="s">
        <v>15</v>
      </c>
      <c r="B24">
        <v>2.5</v>
      </c>
      <c r="C24">
        <f>AVERAGE([1]S5528_WL.csv!$E$739:$E$747)</f>
        <v>2.7246666666666672</v>
      </c>
      <c r="D24">
        <f t="shared" si="3"/>
        <v>2.5746666666666673</v>
      </c>
      <c r="E24" s="13">
        <v>42240</v>
      </c>
      <c r="F24" s="14">
        <v>0.3574074074074074</v>
      </c>
      <c r="G24" s="15">
        <v>1127.0999999999999</v>
      </c>
      <c r="H24" s="15">
        <v>6.0875000000000004</v>
      </c>
      <c r="I24" s="15">
        <v>219.31</v>
      </c>
      <c r="J24" s="12">
        <f t="shared" si="1"/>
        <v>389.15801614763558</v>
      </c>
      <c r="K24" s="36">
        <f t="shared" si="5"/>
        <v>5.9639854723134631</v>
      </c>
      <c r="L24" s="11">
        <f>LN(I24/G24)</f>
        <v>-1.6369169872286191</v>
      </c>
    </row>
    <row r="25" spans="1:12">
      <c r="A25" t="s">
        <v>15</v>
      </c>
      <c r="B25">
        <v>3</v>
      </c>
      <c r="C25">
        <f>AVERAGE([1]S5528_WL.csv!$E$749:$E$757)</f>
        <v>3.2521111111111112</v>
      </c>
      <c r="D25">
        <f t="shared" si="3"/>
        <v>3.1021111111111113</v>
      </c>
      <c r="E25" s="13">
        <v>42240</v>
      </c>
      <c r="F25" s="14">
        <v>0.35752314814814817</v>
      </c>
      <c r="G25" s="15">
        <v>1131.0999999999999</v>
      </c>
      <c r="H25" s="15">
        <v>3.8913000000000002</v>
      </c>
      <c r="I25" s="15">
        <v>130.26</v>
      </c>
      <c r="J25" s="12">
        <f t="shared" si="1"/>
        <v>230.32446291220936</v>
      </c>
      <c r="K25" s="36">
        <f t="shared" si="5"/>
        <v>5.4394890231230022</v>
      </c>
      <c r="L25" s="11">
        <f>LN(I25/G25)</f>
        <v>-2.16141343641908</v>
      </c>
    </row>
    <row r="26" spans="1:12">
      <c r="A26" t="s">
        <v>15</v>
      </c>
      <c r="B26">
        <v>3.5</v>
      </c>
      <c r="C26">
        <f>AVERAGE([1]S5528_WL.csv!$E$759:$E$767)</f>
        <v>3.766888888888889</v>
      </c>
      <c r="D26">
        <f t="shared" si="3"/>
        <v>3.616888888888889</v>
      </c>
      <c r="E26" s="13">
        <v>42240</v>
      </c>
      <c r="F26" s="14">
        <v>0.3576388888888889</v>
      </c>
      <c r="G26" s="15">
        <v>1140</v>
      </c>
      <c r="H26" s="15">
        <v>2.5274999999999999</v>
      </c>
      <c r="I26" s="15">
        <v>80.799000000000007</v>
      </c>
      <c r="J26" s="12">
        <f t="shared" si="1"/>
        <v>141.75263157894736</v>
      </c>
      <c r="K26" s="36">
        <f t="shared" si="5"/>
        <v>4.9540835073663807</v>
      </c>
      <c r="L26" s="11">
        <f>LN(I26/G26)</f>
        <v>-2.6468189521757015</v>
      </c>
    </row>
    <row r="27" spans="1:12" s="27" customFormat="1">
      <c r="E27" s="28"/>
      <c r="F27" s="29"/>
      <c r="G27" s="30"/>
      <c r="H27" s="30"/>
      <c r="I27" s="30"/>
      <c r="J27" s="31"/>
      <c r="K27" s="31"/>
      <c r="L27" s="50"/>
    </row>
    <row r="28" spans="1:12" s="7" customFormat="1">
      <c r="A28" s="7" t="s">
        <v>12</v>
      </c>
      <c r="B28" s="7">
        <v>0.5</v>
      </c>
      <c r="C28" s="7">
        <f>AVERAGE([2]S5529_WL.csv!$E$213)</f>
        <v>0.58899999999999997</v>
      </c>
      <c r="D28" s="7">
        <f t="shared" si="3"/>
        <v>0.43899999999999995</v>
      </c>
      <c r="E28" s="48">
        <v>42240</v>
      </c>
      <c r="F28" s="49">
        <v>0.40591435185185182</v>
      </c>
      <c r="G28" s="7">
        <v>1544.3</v>
      </c>
      <c r="H28" s="7">
        <v>34.255000000000003</v>
      </c>
      <c r="I28" s="7">
        <v>1264.3</v>
      </c>
      <c r="J28" s="12">
        <f t="shared" si="1"/>
        <v>1637.3761574823545</v>
      </c>
      <c r="K28" s="18">
        <f>LN(J28)</f>
        <v>7.4008503356309792</v>
      </c>
      <c r="L28" s="11">
        <f>LN(I28/G28)</f>
        <v>-0.2000521239111033</v>
      </c>
    </row>
    <row r="29" spans="1:12">
      <c r="A29" t="s">
        <v>12</v>
      </c>
      <c r="B29">
        <v>1</v>
      </c>
      <c r="C29">
        <f>AVERAGE([2]S5529_WL.csv!$E$214:$E$222)</f>
        <v>0.98477777777777775</v>
      </c>
      <c r="D29">
        <f t="shared" si="3"/>
        <v>0.83477777777777773</v>
      </c>
      <c r="E29" s="1">
        <v>42240</v>
      </c>
      <c r="F29" s="2">
        <v>0.4060185185185185</v>
      </c>
      <c r="G29">
        <v>1553.5</v>
      </c>
      <c r="H29">
        <v>20.099</v>
      </c>
      <c r="I29">
        <v>737.07</v>
      </c>
      <c r="J29" s="12">
        <f t="shared" si="1"/>
        <v>948.91535242999691</v>
      </c>
      <c r="K29" s="18">
        <f t="shared" ref="K29:K34" si="6">LN(J29)</f>
        <v>6.8553195980352539</v>
      </c>
      <c r="L29" s="11">
        <f>LN(I29/G29)</f>
        <v>-0.74558286150682807</v>
      </c>
    </row>
    <row r="30" spans="1:12">
      <c r="A30" t="s">
        <v>12</v>
      </c>
      <c r="B30">
        <v>1.5</v>
      </c>
      <c r="C30">
        <f>AVERAGE([2]S5529_WL.csv!$E$223:$E$232)</f>
        <v>1.5765</v>
      </c>
      <c r="D30">
        <f t="shared" si="3"/>
        <v>1.4265000000000001</v>
      </c>
      <c r="E30" s="1">
        <v>42240</v>
      </c>
      <c r="F30" s="2">
        <v>0.40613425925925922</v>
      </c>
      <c r="G30">
        <v>1554</v>
      </c>
      <c r="H30">
        <v>11.731</v>
      </c>
      <c r="I30">
        <v>418.96</v>
      </c>
      <c r="J30" s="12">
        <f t="shared" si="1"/>
        <v>539.20205920205922</v>
      </c>
      <c r="K30" s="18">
        <f t="shared" si="6"/>
        <v>6.2900903785857221</v>
      </c>
      <c r="L30" s="11">
        <f>LN(I30/G30)</f>
        <v>-1.3108120809563606</v>
      </c>
    </row>
    <row r="31" spans="1:12">
      <c r="A31" t="s">
        <v>12</v>
      </c>
      <c r="B31">
        <v>2</v>
      </c>
      <c r="C31">
        <f>AVERAGE([2]S5529_WL.csv!$E$233:$E$241)</f>
        <v>2.1405555555555558</v>
      </c>
      <c r="D31">
        <f t="shared" si="3"/>
        <v>1.9905555555555559</v>
      </c>
      <c r="E31" s="1">
        <v>42240</v>
      </c>
      <c r="F31" s="2">
        <v>0.40625</v>
      </c>
      <c r="G31">
        <v>1560</v>
      </c>
      <c r="H31">
        <v>6.8864999999999998</v>
      </c>
      <c r="I31">
        <v>236.52</v>
      </c>
      <c r="J31" s="12">
        <f t="shared" si="1"/>
        <v>303.23076923076928</v>
      </c>
      <c r="K31" s="18">
        <f t="shared" si="6"/>
        <v>5.7144941302511292</v>
      </c>
      <c r="L31" s="11">
        <f>LN(I31/G31)</f>
        <v>-1.8864083292909535</v>
      </c>
    </row>
    <row r="32" spans="1:12">
      <c r="A32" t="s">
        <v>12</v>
      </c>
      <c r="B32">
        <v>2.5</v>
      </c>
      <c r="C32">
        <f>AVERAGE([2]S5529_WL.csv!$E$243:$E$252)</f>
        <v>2.7061999999999999</v>
      </c>
      <c r="D32">
        <f t="shared" si="3"/>
        <v>2.5562</v>
      </c>
      <c r="E32" s="1">
        <v>42240</v>
      </c>
      <c r="F32" s="2">
        <v>0.40636574074074078</v>
      </c>
      <c r="G32">
        <v>1549.9</v>
      </c>
      <c r="H32">
        <v>4.17</v>
      </c>
      <c r="I32">
        <v>143.08000000000001</v>
      </c>
      <c r="J32" s="12">
        <f t="shared" si="1"/>
        <v>184.63126653332475</v>
      </c>
      <c r="K32" s="18">
        <f t="shared" si="6"/>
        <v>5.2183606822298945</v>
      </c>
      <c r="L32" s="11">
        <f>LN(I32/G32)</f>
        <v>-2.3825417773121882</v>
      </c>
    </row>
    <row r="33" spans="1:12">
      <c r="A33" t="s">
        <v>12</v>
      </c>
      <c r="B33">
        <v>3</v>
      </c>
      <c r="C33">
        <f>AVERAGE([2]S5529_WL.csv!$E$253:$E$261)</f>
        <v>3.2287777777777773</v>
      </c>
      <c r="D33">
        <f t="shared" si="3"/>
        <v>3.0787777777777774</v>
      </c>
      <c r="E33" s="1">
        <v>42240</v>
      </c>
      <c r="F33" s="2">
        <v>0.4064814814814815</v>
      </c>
      <c r="G33">
        <v>1565.7</v>
      </c>
      <c r="H33">
        <v>2.7663000000000002</v>
      </c>
      <c r="I33">
        <v>81.021000000000001</v>
      </c>
      <c r="J33" s="12">
        <f t="shared" si="1"/>
        <v>103.49492239892699</v>
      </c>
      <c r="K33" s="18">
        <f t="shared" si="6"/>
        <v>4.6395225525544292</v>
      </c>
      <c r="L33" s="11">
        <f>LN(I33/G33)</f>
        <v>-2.9613799069876534</v>
      </c>
    </row>
    <row r="34" spans="1:12">
      <c r="A34" t="s">
        <v>12</v>
      </c>
      <c r="B34">
        <v>3.5</v>
      </c>
      <c r="C34">
        <f>AVERAGE([2]S5529_WL.csv!$E$263:$E$271)</f>
        <v>3.777222222222222</v>
      </c>
      <c r="D34">
        <f t="shared" si="3"/>
        <v>3.6272222222222221</v>
      </c>
      <c r="E34" s="1">
        <v>42240</v>
      </c>
      <c r="F34" s="2">
        <v>0.40659722222222222</v>
      </c>
      <c r="G34">
        <v>1573</v>
      </c>
      <c r="H34">
        <v>1.6268</v>
      </c>
      <c r="I34">
        <v>51.871000000000002</v>
      </c>
      <c r="J34" s="12">
        <f t="shared" si="1"/>
        <v>65.95168467895742</v>
      </c>
      <c r="K34" s="18">
        <f t="shared" si="6"/>
        <v>4.1889224236279237</v>
      </c>
      <c r="L34" s="11">
        <f>LN(I34/G34)</f>
        <v>-3.4119800359141585</v>
      </c>
    </row>
    <row r="35" spans="1:12">
      <c r="A35" t="s">
        <v>12</v>
      </c>
      <c r="B35">
        <v>4</v>
      </c>
      <c r="C35">
        <f>AVERAGE([2]S5529_WL.csv!$E$273:$E$281)</f>
        <v>4.2412222222222224</v>
      </c>
      <c r="D35">
        <f t="shared" si="3"/>
        <v>4.0912222222222221</v>
      </c>
      <c r="E35" s="1">
        <v>42240</v>
      </c>
      <c r="F35" s="2">
        <v>0.40671296296296294</v>
      </c>
      <c r="G35">
        <v>1573.4</v>
      </c>
      <c r="H35">
        <v>1.0854999999999999</v>
      </c>
      <c r="I35">
        <v>33.03</v>
      </c>
      <c r="J35" s="12">
        <f t="shared" si="1"/>
        <v>41.985509088597944</v>
      </c>
      <c r="K35" s="18">
        <f>LN(J35)</f>
        <v>3.7373245370496386</v>
      </c>
      <c r="L35" s="11">
        <f>LN(I35/G35)</f>
        <v>-3.863577922492444</v>
      </c>
    </row>
    <row r="36" spans="1:12" s="19" customFormat="1">
      <c r="A36" s="19" t="s">
        <v>16</v>
      </c>
      <c r="B36" s="19">
        <v>0.5</v>
      </c>
      <c r="C36" s="19">
        <f>AVERAGE([2]S5529_WL.csv!$E$292:$E$301)</f>
        <v>0.64780000000000004</v>
      </c>
      <c r="D36" s="19">
        <f t="shared" si="3"/>
        <v>0.49780000000000002</v>
      </c>
      <c r="E36" s="20">
        <v>42240</v>
      </c>
      <c r="F36" s="21">
        <v>0.4069444444444445</v>
      </c>
      <c r="G36" s="19">
        <v>1554.2</v>
      </c>
      <c r="H36" s="19">
        <v>35.6</v>
      </c>
      <c r="I36" s="19">
        <v>1280.5</v>
      </c>
      <c r="J36" s="22">
        <f t="shared" si="1"/>
        <v>1647.7930768240894</v>
      </c>
      <c r="K36" s="35">
        <f>LN(J36)</f>
        <v>7.4071921424065206</v>
      </c>
      <c r="L36" s="51">
        <f>LN(I36/G36)</f>
        <v>-0.19371031713556189</v>
      </c>
    </row>
    <row r="37" spans="1:12">
      <c r="A37" t="s">
        <v>16</v>
      </c>
      <c r="B37">
        <v>1</v>
      </c>
      <c r="C37">
        <f>AVERAGE([2]S5529_WL.csv!$E$303:$E$311)</f>
        <v>1.239222222222222</v>
      </c>
      <c r="D37">
        <f t="shared" si="3"/>
        <v>1.0892222222222221</v>
      </c>
      <c r="E37" s="1">
        <v>42240</v>
      </c>
      <c r="F37" s="2">
        <v>0.40706018518518516</v>
      </c>
      <c r="G37">
        <v>1530.9</v>
      </c>
      <c r="H37">
        <v>19.501999999999999</v>
      </c>
      <c r="I37">
        <v>665.02</v>
      </c>
      <c r="J37" s="12">
        <f t="shared" si="1"/>
        <v>868.79613299366383</v>
      </c>
      <c r="K37" s="18">
        <f t="shared" ref="K37:K43" si="7">LN(J37)</f>
        <v>6.7671084981956211</v>
      </c>
      <c r="L37" s="11">
        <f>LN(I37/G37)</f>
        <v>-0.83379396134646089</v>
      </c>
    </row>
    <row r="38" spans="1:12">
      <c r="A38" t="s">
        <v>16</v>
      </c>
      <c r="B38">
        <v>1.5</v>
      </c>
      <c r="C38">
        <f>AVERAGE([2]S5529_WL.csv!$E$313:$E$321)</f>
        <v>1.7741111111111112</v>
      </c>
      <c r="D38">
        <f t="shared" si="3"/>
        <v>1.6241111111111113</v>
      </c>
      <c r="E38" s="1">
        <v>42240</v>
      </c>
      <c r="F38" s="2">
        <v>0.40717592592592594</v>
      </c>
      <c r="G38">
        <v>1555.9</v>
      </c>
      <c r="H38">
        <v>11.692</v>
      </c>
      <c r="I38">
        <v>379.08</v>
      </c>
      <c r="J38" s="12">
        <f t="shared" si="1"/>
        <v>487.28067356513907</v>
      </c>
      <c r="K38" s="18">
        <f t="shared" si="7"/>
        <v>6.1888402888231591</v>
      </c>
      <c r="L38" s="11">
        <f>LN(I38/G38)</f>
        <v>-1.4120621707189229</v>
      </c>
    </row>
    <row r="39" spans="1:12">
      <c r="A39" t="s">
        <v>16</v>
      </c>
      <c r="B39">
        <v>2</v>
      </c>
      <c r="C39">
        <f>AVERAGE([2]S5529_WL.csv!$E$333:$E$341)</f>
        <v>2.1829999999999998</v>
      </c>
      <c r="D39">
        <f t="shared" si="3"/>
        <v>2.0329999999999999</v>
      </c>
      <c r="E39" s="1">
        <v>42240</v>
      </c>
      <c r="F39" s="2">
        <v>0.40741898148148148</v>
      </c>
      <c r="G39">
        <v>1559.3</v>
      </c>
      <c r="H39">
        <v>7.7518000000000002</v>
      </c>
      <c r="I39">
        <v>254.65</v>
      </c>
      <c r="J39" s="12">
        <f t="shared" si="1"/>
        <v>326.62091964342977</v>
      </c>
      <c r="K39" s="18">
        <f t="shared" si="7"/>
        <v>5.7888002312818561</v>
      </c>
      <c r="L39" s="11">
        <f>LN(I39/G39)</f>
        <v>-1.8121022282602262</v>
      </c>
    </row>
    <row r="40" spans="1:12">
      <c r="A40" t="s">
        <v>16</v>
      </c>
      <c r="B40">
        <v>2.5</v>
      </c>
      <c r="C40">
        <f>AVERAGE([2]S5529_WL.csv!$E$343:$E$351)</f>
        <v>2.7263333333333333</v>
      </c>
      <c r="D40">
        <f t="shared" si="3"/>
        <v>2.5763333333333334</v>
      </c>
      <c r="E40" s="1">
        <v>42240</v>
      </c>
      <c r="F40" s="2">
        <v>0.40752314814814811</v>
      </c>
      <c r="G40">
        <v>1566.3</v>
      </c>
      <c r="H40">
        <v>4.6182999999999996</v>
      </c>
      <c r="I40">
        <v>145.47999999999999</v>
      </c>
      <c r="J40" s="12">
        <f t="shared" si="1"/>
        <v>185.76262529528188</v>
      </c>
      <c r="K40" s="18">
        <f t="shared" si="7"/>
        <v>5.2244696505762542</v>
      </c>
      <c r="L40" s="11">
        <f>LN(I40/G40)</f>
        <v>-2.376432808965828</v>
      </c>
    </row>
    <row r="41" spans="1:12">
      <c r="A41" t="s">
        <v>16</v>
      </c>
      <c r="B41">
        <v>3</v>
      </c>
      <c r="C41">
        <f>AVERAGE([2]S5529_WL.csv!$E$353:$E$361)</f>
        <v>3.224444444444444</v>
      </c>
      <c r="D41">
        <f t="shared" si="3"/>
        <v>3.0744444444444441</v>
      </c>
      <c r="E41" s="1">
        <v>42240</v>
      </c>
      <c r="F41" s="2">
        <v>0.40763888888888888</v>
      </c>
      <c r="G41">
        <v>1566.5</v>
      </c>
      <c r="H41">
        <v>2.8584999999999998</v>
      </c>
      <c r="I41">
        <v>90.533000000000001</v>
      </c>
      <c r="J41" s="12">
        <f t="shared" si="1"/>
        <v>115.58633897223108</v>
      </c>
      <c r="K41" s="18">
        <f t="shared" si="7"/>
        <v>4.7500177742743634</v>
      </c>
      <c r="L41" s="11">
        <f>LN(I41/G41)</f>
        <v>-2.8508846852677183</v>
      </c>
    </row>
    <row r="42" spans="1:12">
      <c r="A42" t="s">
        <v>16</v>
      </c>
      <c r="B42">
        <v>3.5</v>
      </c>
      <c r="C42">
        <f>AVERAGE([2]S5529_WL.csv!$E$363:$E$371)</f>
        <v>3.8001111111111103</v>
      </c>
      <c r="D42">
        <f t="shared" si="3"/>
        <v>3.6501111111111104</v>
      </c>
      <c r="E42" s="1">
        <v>42240</v>
      </c>
      <c r="F42" s="2">
        <v>0.40775462962962966</v>
      </c>
      <c r="G42">
        <v>1570.7</v>
      </c>
      <c r="H42">
        <v>1.7199</v>
      </c>
      <c r="I42">
        <v>49.97</v>
      </c>
      <c r="J42" s="12">
        <f t="shared" si="1"/>
        <v>63.627681925256248</v>
      </c>
      <c r="K42" s="18">
        <f t="shared" si="7"/>
        <v>4.153048626049209</v>
      </c>
      <c r="L42" s="11">
        <f>LN(I42/G42)</f>
        <v>-3.4478538334928732</v>
      </c>
    </row>
    <row r="43" spans="1:12">
      <c r="A43" t="s">
        <v>16</v>
      </c>
      <c r="B43">
        <v>4</v>
      </c>
      <c r="C43">
        <f>AVERAGE([2]S5529_WL.csv!$E$373:$E$380)</f>
        <v>4.26</v>
      </c>
      <c r="D43">
        <f t="shared" si="3"/>
        <v>4.1099999999999994</v>
      </c>
      <c r="E43" s="1">
        <v>42240</v>
      </c>
      <c r="F43" s="2">
        <v>0.40787037037037038</v>
      </c>
      <c r="G43">
        <v>1573.1</v>
      </c>
      <c r="H43">
        <v>1.1201000000000001</v>
      </c>
      <c r="I43">
        <v>34.911999999999999</v>
      </c>
      <c r="J43" s="12">
        <f t="shared" si="1"/>
        <v>44.386243722585981</v>
      </c>
      <c r="K43" s="18">
        <f t="shared" si="7"/>
        <v>3.7929295953642836</v>
      </c>
      <c r="L43" s="11">
        <f>LN(I43/G43)</f>
        <v>-3.807972864177799</v>
      </c>
    </row>
    <row r="44" spans="1:12" s="19" customFormat="1">
      <c r="A44" s="19" t="s">
        <v>17</v>
      </c>
      <c r="B44" s="19">
        <v>0.5</v>
      </c>
      <c r="C44" s="19">
        <f>AVERAGE([2]S5529_WL.csv!$E$393:$E$401)</f>
        <v>0.67122222222222228</v>
      </c>
      <c r="D44" s="19">
        <f t="shared" si="3"/>
        <v>0.52122222222222225</v>
      </c>
      <c r="E44" s="20">
        <v>42240</v>
      </c>
      <c r="F44" s="21">
        <v>0.40810185185185183</v>
      </c>
      <c r="G44" s="19">
        <v>1570.6</v>
      </c>
      <c r="H44" s="19">
        <v>34.735999999999997</v>
      </c>
      <c r="I44" s="19">
        <v>1350.3</v>
      </c>
      <c r="J44" s="22">
        <f t="shared" si="1"/>
        <v>1719.4702661403287</v>
      </c>
      <c r="K44" s="35">
        <f>LN(J44)</f>
        <v>7.4497715375683047</v>
      </c>
      <c r="L44" s="51">
        <f>LN(I44/G44)</f>
        <v>-0.15113092197377759</v>
      </c>
    </row>
    <row r="45" spans="1:12">
      <c r="A45" t="s">
        <v>17</v>
      </c>
      <c r="B45">
        <v>1</v>
      </c>
      <c r="C45">
        <f>AVERAGE([2]S5529_WL.csv!$E$403:$E$411)</f>
        <v>1.1947777777777779</v>
      </c>
      <c r="D45">
        <f t="shared" si="3"/>
        <v>1.044777777777778</v>
      </c>
      <c r="E45" s="1">
        <v>42240</v>
      </c>
      <c r="F45" s="2">
        <v>0.4082175925925926</v>
      </c>
      <c r="G45">
        <v>1572</v>
      </c>
      <c r="H45">
        <v>20.181999999999999</v>
      </c>
      <c r="I45">
        <v>722.45</v>
      </c>
      <c r="J45" s="12">
        <f t="shared" si="1"/>
        <v>919.14758269720107</v>
      </c>
      <c r="K45" s="18">
        <f t="shared" ref="K45:K51" si="8">LN(J45)</f>
        <v>6.8234466999925507</v>
      </c>
      <c r="L45" s="11">
        <f>LN(I45/G45)</f>
        <v>-0.7774557595495315</v>
      </c>
    </row>
    <row r="46" spans="1:12">
      <c r="A46" t="s">
        <v>17</v>
      </c>
      <c r="B46">
        <v>1.5</v>
      </c>
      <c r="C46">
        <f>AVERAGE([2]S5529_WL.csv!$E$413:$E$421)</f>
        <v>1.6515555555555554</v>
      </c>
      <c r="D46">
        <f t="shared" si="3"/>
        <v>1.5015555555555555</v>
      </c>
      <c r="E46" s="1">
        <v>42240</v>
      </c>
      <c r="F46" s="2">
        <v>0.40833333333333338</v>
      </c>
      <c r="G46">
        <v>1593.9</v>
      </c>
      <c r="H46">
        <v>12.465999999999999</v>
      </c>
      <c r="I46">
        <v>431.65</v>
      </c>
      <c r="J46" s="12">
        <f t="shared" si="1"/>
        <v>541.62745467093293</v>
      </c>
      <c r="K46" s="18">
        <f t="shared" si="8"/>
        <v>6.2945784120986064</v>
      </c>
      <c r="L46" s="11">
        <f>LN(I46/G46)</f>
        <v>-1.3063240474434756</v>
      </c>
    </row>
    <row r="47" spans="1:12">
      <c r="A47" t="s">
        <v>17</v>
      </c>
      <c r="B47">
        <v>2</v>
      </c>
      <c r="C47">
        <f>AVERAGE([2]S5529_WL.csv!$E$423:$E$431)</f>
        <v>2.2007777777777782</v>
      </c>
      <c r="D47">
        <f t="shared" si="3"/>
        <v>2.0507777777777783</v>
      </c>
      <c r="E47" s="1">
        <v>42240</v>
      </c>
      <c r="F47" s="2">
        <v>0.40844907407407405</v>
      </c>
      <c r="G47">
        <v>1594.4</v>
      </c>
      <c r="H47">
        <v>7.1475</v>
      </c>
      <c r="I47">
        <v>248.28</v>
      </c>
      <c r="J47" s="12">
        <f t="shared" si="1"/>
        <v>311.4400401404917</v>
      </c>
      <c r="K47" s="18">
        <f t="shared" si="8"/>
        <v>5.7412068321889489</v>
      </c>
      <c r="L47" s="11">
        <f>LN(I47/G47)</f>
        <v>-1.8596956273531331</v>
      </c>
    </row>
    <row r="48" spans="1:12">
      <c r="A48" t="s">
        <v>17</v>
      </c>
      <c r="B48">
        <v>2.5</v>
      </c>
      <c r="C48">
        <f>AVERAGE([2]S5529_WL.csv!$E$433:$E$441)</f>
        <v>2.770111111111111</v>
      </c>
      <c r="D48">
        <f t="shared" si="3"/>
        <v>2.6201111111111111</v>
      </c>
      <c r="E48" s="1">
        <v>42240</v>
      </c>
      <c r="F48" s="2">
        <v>0.40856481481481483</v>
      </c>
      <c r="G48">
        <v>1590.8</v>
      </c>
      <c r="H48">
        <v>4.2226999999999997</v>
      </c>
      <c r="I48">
        <v>140.61000000000001</v>
      </c>
      <c r="J48" s="12">
        <f t="shared" si="1"/>
        <v>176.77897912999751</v>
      </c>
      <c r="K48" s="18">
        <f t="shared" si="8"/>
        <v>5.174900246811271</v>
      </c>
      <c r="L48" s="11">
        <f>LN(I48/G48)</f>
        <v>-2.4260022127308107</v>
      </c>
    </row>
    <row r="49" spans="1:12">
      <c r="A49" t="s">
        <v>17</v>
      </c>
      <c r="B49">
        <v>3</v>
      </c>
      <c r="C49">
        <f>AVERAGE([2]S5529_WL.csv!$E$443:$E$451)</f>
        <v>3.2491111111111106</v>
      </c>
      <c r="D49">
        <f t="shared" si="3"/>
        <v>3.0991111111111107</v>
      </c>
      <c r="E49" s="1">
        <v>42240</v>
      </c>
      <c r="F49" s="2">
        <v>0.40868055555555555</v>
      </c>
      <c r="G49">
        <v>1587.1</v>
      </c>
      <c r="H49">
        <v>2.7951000000000001</v>
      </c>
      <c r="I49">
        <v>88.864000000000004</v>
      </c>
      <c r="J49" s="12">
        <f t="shared" si="1"/>
        <v>111.9828618234516</v>
      </c>
      <c r="K49" s="18">
        <f t="shared" si="8"/>
        <v>4.718345840152959</v>
      </c>
      <c r="L49" s="11">
        <f>LN(I49/G49)</f>
        <v>-2.8825566193891237</v>
      </c>
    </row>
    <row r="50" spans="1:12">
      <c r="A50" t="s">
        <v>17</v>
      </c>
      <c r="B50">
        <v>3.5</v>
      </c>
      <c r="C50">
        <f>AVERAGE([2]S5529_WL.csv!$E$453:$E$461)</f>
        <v>3.83</v>
      </c>
      <c r="D50">
        <f t="shared" si="3"/>
        <v>3.68</v>
      </c>
      <c r="E50" s="1">
        <v>42240</v>
      </c>
      <c r="F50" s="2">
        <v>0.40879629629629632</v>
      </c>
      <c r="G50">
        <v>1594.2</v>
      </c>
      <c r="H50">
        <v>1.7693000000000001</v>
      </c>
      <c r="I50">
        <v>52.073</v>
      </c>
      <c r="J50" s="12">
        <f t="shared" si="1"/>
        <v>65.328064232844056</v>
      </c>
      <c r="K50" s="18">
        <f t="shared" si="8"/>
        <v>4.1794217178127768</v>
      </c>
      <c r="L50" s="11">
        <f>LN(I50/G50)</f>
        <v>-3.4214807417293054</v>
      </c>
    </row>
    <row r="51" spans="1:12" ht="16" customHeight="1">
      <c r="A51" t="s">
        <v>17</v>
      </c>
      <c r="B51">
        <v>4</v>
      </c>
      <c r="C51">
        <f>AVERAGE([2]S5529_WL.csv!$E$463:$E$471)</f>
        <v>4.2213333333333329</v>
      </c>
      <c r="D51">
        <f t="shared" si="3"/>
        <v>4.0713333333333326</v>
      </c>
      <c r="E51" s="1">
        <v>42240</v>
      </c>
      <c r="F51" s="2">
        <v>0.40891203703703699</v>
      </c>
      <c r="G51">
        <v>1589.3</v>
      </c>
      <c r="H51">
        <v>1.5021</v>
      </c>
      <c r="I51">
        <v>35.366</v>
      </c>
      <c r="J51" s="12">
        <f t="shared" si="1"/>
        <v>44.505128043792865</v>
      </c>
      <c r="K51" s="18">
        <f t="shared" si="8"/>
        <v>3.7956044194720939</v>
      </c>
      <c r="L51" s="11">
        <f>LN(I51/G51)</f>
        <v>-3.8052980400699883</v>
      </c>
    </row>
    <row r="52" spans="1:12" s="27" customFormat="1" ht="16" customHeight="1">
      <c r="E52" s="32"/>
      <c r="F52" s="33"/>
      <c r="J52" s="34"/>
      <c r="K52" s="31"/>
      <c r="L52" s="50"/>
    </row>
    <row r="53" spans="1:12" s="7" customFormat="1">
      <c r="A53" s="7" t="s">
        <v>28</v>
      </c>
      <c r="B53" s="7">
        <v>0.5</v>
      </c>
      <c r="C53" s="7">
        <f>AVERAGE([3]S5530_WL.csv!$E$230:$E$236)</f>
        <v>0.41000000000000003</v>
      </c>
      <c r="D53" s="7">
        <f t="shared" si="3"/>
        <v>0.26</v>
      </c>
      <c r="E53" s="48">
        <v>42240</v>
      </c>
      <c r="F53" s="49">
        <v>0.45439814814814811</v>
      </c>
      <c r="G53" s="7">
        <v>1777.2</v>
      </c>
      <c r="H53" s="7">
        <v>33.808</v>
      </c>
      <c r="I53" s="7">
        <v>1286.3</v>
      </c>
      <c r="J53" s="12">
        <f t="shared" si="1"/>
        <v>1447.557956335809</v>
      </c>
      <c r="K53" s="18">
        <f>LN(J53)</f>
        <v>7.2776332475649985</v>
      </c>
      <c r="L53" s="11">
        <f>LN(I53/G53)</f>
        <v>-0.32326921197708375</v>
      </c>
    </row>
    <row r="54" spans="1:12">
      <c r="A54" t="s">
        <v>28</v>
      </c>
      <c r="B54">
        <v>1</v>
      </c>
      <c r="C54">
        <f>AVERAGE([3]S5530_WL.csv!$E$238:$E$245)</f>
        <v>0.98662499999999986</v>
      </c>
      <c r="D54">
        <f t="shared" si="3"/>
        <v>0.83662499999999984</v>
      </c>
      <c r="E54" s="1">
        <v>42240</v>
      </c>
      <c r="F54" s="2">
        <v>0.45451388888888888</v>
      </c>
      <c r="G54">
        <v>1779.8</v>
      </c>
      <c r="H54">
        <v>19.87</v>
      </c>
      <c r="I54">
        <v>730.62</v>
      </c>
      <c r="J54" s="12">
        <f t="shared" si="1"/>
        <v>821.01359703337459</v>
      </c>
      <c r="K54" s="18">
        <f t="shared" ref="K54:K117" si="9">LN(J54)</f>
        <v>6.7105396708662912</v>
      </c>
      <c r="L54" s="11">
        <f>LN(I54/G54)</f>
        <v>-0.89036278867579088</v>
      </c>
    </row>
    <row r="55" spans="1:12">
      <c r="A55" t="s">
        <v>28</v>
      </c>
      <c r="B55">
        <v>1.5</v>
      </c>
      <c r="C55">
        <f>AVERAGE([3]S5530_WL.csv!$E$247:$E$255)</f>
        <v>1.5653333333333332</v>
      </c>
      <c r="D55">
        <f t="shared" si="3"/>
        <v>1.4153333333333333</v>
      </c>
      <c r="E55" s="1">
        <v>42240</v>
      </c>
      <c r="F55" s="2">
        <v>0.45462962962962966</v>
      </c>
      <c r="G55">
        <v>1788.6</v>
      </c>
      <c r="H55">
        <v>11.512</v>
      </c>
      <c r="I55">
        <v>414.96</v>
      </c>
      <c r="J55" s="12">
        <f t="shared" si="1"/>
        <v>464.00536732640057</v>
      </c>
      <c r="K55" s="18">
        <f t="shared" si="9"/>
        <v>6.1398961196731463</v>
      </c>
      <c r="L55" s="11">
        <f>LN(I55/G55)</f>
        <v>-1.4610063398689361</v>
      </c>
    </row>
    <row r="56" spans="1:12">
      <c r="A56" t="s">
        <v>28</v>
      </c>
      <c r="B56">
        <v>2</v>
      </c>
      <c r="C56">
        <f>AVERAGE([3]S5530_WL.csv!$E$257:$E$265)</f>
        <v>2.1311111111111112</v>
      </c>
      <c r="D56">
        <f t="shared" si="3"/>
        <v>1.9811111111111113</v>
      </c>
      <c r="E56" s="1">
        <v>42240</v>
      </c>
      <c r="F56" s="2">
        <v>0.45474537037037038</v>
      </c>
      <c r="G56">
        <v>1790.4</v>
      </c>
      <c r="H56">
        <v>6.8259999999999996</v>
      </c>
      <c r="I56">
        <v>227.7</v>
      </c>
      <c r="J56" s="12">
        <f t="shared" si="1"/>
        <v>254.35656836461123</v>
      </c>
      <c r="K56" s="18">
        <f t="shared" si="9"/>
        <v>5.538737095054115</v>
      </c>
      <c r="L56" s="11">
        <f>LN(I56/G56)</f>
        <v>-2.0621653644879672</v>
      </c>
    </row>
    <row r="57" spans="1:12">
      <c r="A57" t="s">
        <v>28</v>
      </c>
      <c r="B57">
        <v>2.5</v>
      </c>
      <c r="C57">
        <f>AVERAGE([3]S5530_WL.csv!$E$267:$E$276)</f>
        <v>2.6756000000000002</v>
      </c>
      <c r="D57">
        <f t="shared" si="3"/>
        <v>2.5256000000000003</v>
      </c>
      <c r="E57" s="1">
        <v>42240</v>
      </c>
      <c r="F57" s="2">
        <v>0.4548611111111111</v>
      </c>
      <c r="G57">
        <v>1787.7</v>
      </c>
      <c r="H57">
        <v>4.4124999999999996</v>
      </c>
      <c r="I57">
        <v>128.21</v>
      </c>
      <c r="J57" s="12">
        <f t="shared" si="1"/>
        <v>143.43569950215362</v>
      </c>
      <c r="K57" s="18">
        <f t="shared" si="9"/>
        <v>4.965886847685649</v>
      </c>
      <c r="L57" s="11">
        <f>LN(I57/G57)</f>
        <v>-2.6350156118564336</v>
      </c>
    </row>
    <row r="58" spans="1:12">
      <c r="A58" t="s">
        <v>28</v>
      </c>
      <c r="B58">
        <v>3</v>
      </c>
      <c r="C58">
        <f>AVERAGE([3]S5530_WL.csv!$E$277:$E$285)</f>
        <v>3.249222222222222</v>
      </c>
      <c r="D58">
        <f t="shared" si="3"/>
        <v>3.0992222222222221</v>
      </c>
      <c r="E58" s="1">
        <v>42240</v>
      </c>
      <c r="F58" s="2">
        <v>0.45497685185185183</v>
      </c>
      <c r="G58">
        <v>1784.1</v>
      </c>
      <c r="H58">
        <v>2.3879999999999999</v>
      </c>
      <c r="I58">
        <v>70.191999999999993</v>
      </c>
      <c r="J58" s="12">
        <f t="shared" si="1"/>
        <v>78.686172299758979</v>
      </c>
      <c r="K58" s="18">
        <f t="shared" si="9"/>
        <v>4.3654674385852825</v>
      </c>
      <c r="L58" s="11">
        <f>LN(I58/G58)</f>
        <v>-3.2354350209567997</v>
      </c>
    </row>
    <row r="59" spans="1:12">
      <c r="A59" t="s">
        <v>28</v>
      </c>
      <c r="B59">
        <v>3.5</v>
      </c>
      <c r="C59">
        <f>AVERAGE([3]S5530_WL.csv!$E$287:$E$295)</f>
        <v>3.7825555555555548</v>
      </c>
      <c r="D59">
        <f t="shared" si="3"/>
        <v>3.6325555555555549</v>
      </c>
      <c r="E59" s="1">
        <v>42240</v>
      </c>
      <c r="F59" s="2">
        <v>0.4550925925925926</v>
      </c>
      <c r="G59">
        <v>1781.6</v>
      </c>
      <c r="H59">
        <v>1.4119999999999999</v>
      </c>
      <c r="I59">
        <v>40.319000000000003</v>
      </c>
      <c r="J59" s="12">
        <f t="shared" si="1"/>
        <v>45.261562640323312</v>
      </c>
      <c r="K59" s="18">
        <f t="shared" si="9"/>
        <v>3.8124581654671719</v>
      </c>
      <c r="L59" s="11">
        <f>LN(I59/G59)</f>
        <v>-3.7884442940749103</v>
      </c>
    </row>
    <row r="60" spans="1:12">
      <c r="A60" t="s">
        <v>28</v>
      </c>
      <c r="B60">
        <v>4</v>
      </c>
      <c r="C60">
        <f>AVERAGE([3]S5530_WL.csv!$E$297:$E$305)</f>
        <v>4.225888888888889</v>
      </c>
      <c r="D60">
        <f t="shared" si="3"/>
        <v>4.0758888888888887</v>
      </c>
      <c r="E60" s="1">
        <v>42240</v>
      </c>
      <c r="F60" s="2">
        <v>0.45520833333333338</v>
      </c>
      <c r="G60">
        <v>1780.1</v>
      </c>
      <c r="H60">
        <v>0.90275000000000005</v>
      </c>
      <c r="I60">
        <v>24.338000000000001</v>
      </c>
      <c r="J60" s="12">
        <f t="shared" si="1"/>
        <v>27.34453120611202</v>
      </c>
      <c r="K60" s="18">
        <f t="shared" si="9"/>
        <v>3.3085165529733036</v>
      </c>
      <c r="L60" s="11">
        <f>LN(I60/G60)</f>
        <v>-4.2923859065687786</v>
      </c>
    </row>
    <row r="61" spans="1:12" s="19" customFormat="1">
      <c r="A61" s="19" t="s">
        <v>19</v>
      </c>
      <c r="B61" s="19">
        <v>0.5</v>
      </c>
      <c r="C61" s="19">
        <f>AVERAGE([3]S5530_WL.csv!$E$317:$E$325)</f>
        <v>0.70499999999999996</v>
      </c>
      <c r="D61" s="19">
        <f t="shared" si="3"/>
        <v>0.55499999999999994</v>
      </c>
      <c r="E61" s="20">
        <v>42240</v>
      </c>
      <c r="F61" s="21">
        <v>0.45543981481481483</v>
      </c>
      <c r="G61" s="19">
        <v>1787.5</v>
      </c>
      <c r="H61" s="19">
        <v>35.381</v>
      </c>
      <c r="I61" s="19">
        <v>1188.8</v>
      </c>
      <c r="J61" s="22">
        <f t="shared" si="1"/>
        <v>1330.1258741258741</v>
      </c>
      <c r="K61" s="35">
        <f t="shared" si="9"/>
        <v>7.1930288589374145</v>
      </c>
      <c r="L61" s="51">
        <f>LN(I61/G61)</f>
        <v>-0.40787360060466799</v>
      </c>
    </row>
    <row r="62" spans="1:12">
      <c r="A62" t="s">
        <v>19</v>
      </c>
      <c r="B62">
        <v>1</v>
      </c>
      <c r="C62">
        <f>AVERAGE([3]S5530_WL.csv!$E$327:$E$334)</f>
        <v>1.1873750000000001</v>
      </c>
      <c r="D62">
        <f t="shared" si="3"/>
        <v>1.0373750000000002</v>
      </c>
      <c r="E62" s="1">
        <v>42240</v>
      </c>
      <c r="F62" s="2">
        <v>0.45555555555555555</v>
      </c>
      <c r="G62">
        <v>1786.9</v>
      </c>
      <c r="H62">
        <v>21.189</v>
      </c>
      <c r="I62">
        <v>743.65</v>
      </c>
      <c r="J62" s="12">
        <f t="shared" si="1"/>
        <v>832.33532934131733</v>
      </c>
      <c r="K62" s="18">
        <f t="shared" si="9"/>
        <v>6.7242353996960738</v>
      </c>
      <c r="L62" s="11">
        <f>LN(I62/G62)</f>
        <v>-0.87666705984600879</v>
      </c>
    </row>
    <row r="63" spans="1:12">
      <c r="A63" t="s">
        <v>19</v>
      </c>
      <c r="B63">
        <v>1.5</v>
      </c>
      <c r="C63">
        <f>AVERAGE([3]S5530_WL.csv!$E$337:$E$345)</f>
        <v>1.6873333333333334</v>
      </c>
      <c r="D63">
        <f t="shared" si="3"/>
        <v>1.5373333333333334</v>
      </c>
      <c r="E63" s="1">
        <v>42240</v>
      </c>
      <c r="F63" s="2">
        <v>0.45567129629629632</v>
      </c>
      <c r="G63">
        <v>1785</v>
      </c>
      <c r="H63">
        <v>12.01</v>
      </c>
      <c r="I63">
        <v>413.2</v>
      </c>
      <c r="J63" s="12">
        <f t="shared" si="1"/>
        <v>462.96918767507003</v>
      </c>
      <c r="K63" s="18">
        <f t="shared" si="9"/>
        <v>6.1376605025738264</v>
      </c>
      <c r="L63" s="11">
        <f>LN(I63/G63)</f>
        <v>-1.463241956968256</v>
      </c>
    </row>
    <row r="64" spans="1:12">
      <c r="A64" t="s">
        <v>19</v>
      </c>
      <c r="B64">
        <v>2</v>
      </c>
      <c r="C64">
        <f>AVERAGE([3]S5530_WL.csv!$E$347:$E$355)</f>
        <v>2.2206666666666668</v>
      </c>
      <c r="D64">
        <f t="shared" si="3"/>
        <v>2.0706666666666669</v>
      </c>
      <c r="E64" s="1">
        <v>42240</v>
      </c>
      <c r="F64" s="2">
        <v>0.45578703703703699</v>
      </c>
      <c r="G64">
        <v>1787.1</v>
      </c>
      <c r="H64">
        <v>6.6600999999999999</v>
      </c>
      <c r="I64">
        <v>226.19</v>
      </c>
      <c r="J64" s="12">
        <f t="shared" si="1"/>
        <v>253.13636617984446</v>
      </c>
      <c r="K64" s="18">
        <f t="shared" si="9"/>
        <v>5.5339283402792212</v>
      </c>
      <c r="L64" s="11">
        <f>LN(I64/G64)</f>
        <v>-2.0669741192628615</v>
      </c>
    </row>
    <row r="65" spans="1:12">
      <c r="A65" t="s">
        <v>19</v>
      </c>
      <c r="B65">
        <v>2.5</v>
      </c>
      <c r="C65">
        <f>AVERAGE([3]S5530_WL.csv!$E$357:$E$365)</f>
        <v>2.7104444444444447</v>
      </c>
      <c r="D65">
        <f t="shared" si="3"/>
        <v>2.5604444444444447</v>
      </c>
      <c r="E65" s="1">
        <v>42240</v>
      </c>
      <c r="F65" s="2">
        <v>0.45590277777777777</v>
      </c>
      <c r="G65">
        <v>1791.3</v>
      </c>
      <c r="H65">
        <v>4.0288000000000004</v>
      </c>
      <c r="I65">
        <v>130.69999999999999</v>
      </c>
      <c r="J65" s="12">
        <f t="shared" si="1"/>
        <v>145.9275386590744</v>
      </c>
      <c r="K65" s="18">
        <f t="shared" si="9"/>
        <v>4.9831101879512021</v>
      </c>
      <c r="L65" s="11">
        <f>LN(I65/G65)</f>
        <v>-2.6177922715908801</v>
      </c>
    </row>
    <row r="66" spans="1:12">
      <c r="A66" t="s">
        <v>19</v>
      </c>
      <c r="B66">
        <v>3</v>
      </c>
      <c r="C66">
        <f>AVERAGE([3]S5530_WL.csv!$E$367:$E$375)</f>
        <v>3.2498888888888886</v>
      </c>
      <c r="D66">
        <f t="shared" si="3"/>
        <v>3.0998888888888887</v>
      </c>
      <c r="E66" s="1">
        <v>42240</v>
      </c>
      <c r="F66" s="2">
        <v>0.45601851851851855</v>
      </c>
      <c r="G66">
        <v>1791.5</v>
      </c>
      <c r="H66">
        <v>2.3534000000000002</v>
      </c>
      <c r="I66">
        <v>71.796000000000006</v>
      </c>
      <c r="J66" s="12">
        <f t="shared" si="1"/>
        <v>80.15182807703043</v>
      </c>
      <c r="K66" s="18">
        <f t="shared" si="9"/>
        <v>4.3839226869929693</v>
      </c>
      <c r="L66" s="11">
        <f>LN(I66/G66)</f>
        <v>-3.2169797725491134</v>
      </c>
    </row>
    <row r="67" spans="1:12">
      <c r="A67" t="s">
        <v>19</v>
      </c>
      <c r="B67">
        <v>3.5</v>
      </c>
      <c r="C67">
        <f>AVERAGE([3]S5530_WL.csv!$E$377:$E$385)</f>
        <v>3.7242222222222221</v>
      </c>
      <c r="D67">
        <f t="shared" si="3"/>
        <v>3.5742222222222222</v>
      </c>
      <c r="E67" s="1">
        <v>42240</v>
      </c>
      <c r="F67" s="2">
        <v>0.45613425925925927</v>
      </c>
      <c r="G67">
        <v>1795.7</v>
      </c>
      <c r="H67">
        <v>1.4951000000000001</v>
      </c>
      <c r="I67">
        <v>42.947000000000003</v>
      </c>
      <c r="J67" s="12">
        <f t="shared" si="1"/>
        <v>47.833156986133545</v>
      </c>
      <c r="K67" s="18">
        <f t="shared" si="9"/>
        <v>3.8677190598237292</v>
      </c>
      <c r="L67" s="11">
        <f>LN(I67/G67)</f>
        <v>-3.733183399718353</v>
      </c>
    </row>
    <row r="68" spans="1:12" s="3" customFormat="1">
      <c r="A68" s="3" t="s">
        <v>19</v>
      </c>
      <c r="B68" s="3">
        <v>4</v>
      </c>
      <c r="C68" s="3">
        <f>AVERAGE([3]S5530_WL.csv!$E$387:$E$395)</f>
        <v>4.1688888888888895</v>
      </c>
      <c r="D68" s="3">
        <f t="shared" si="3"/>
        <v>4.0188888888888892</v>
      </c>
      <c r="E68" s="4">
        <v>42240</v>
      </c>
      <c r="F68" s="5">
        <v>0.45624999999999999</v>
      </c>
      <c r="G68" s="3">
        <v>1798.2</v>
      </c>
      <c r="H68" s="3">
        <v>0.93403999999999998</v>
      </c>
      <c r="I68" s="3">
        <v>25.994</v>
      </c>
      <c r="J68" s="46">
        <f t="shared" si="1"/>
        <v>28.911133355577796</v>
      </c>
      <c r="K68" s="52">
        <f t="shared" si="9"/>
        <v>3.3642267581508065</v>
      </c>
      <c r="L68" s="47">
        <f>LN(I68/G68)</f>
        <v>-4.2366757013912757</v>
      </c>
    </row>
    <row r="69" spans="1:12" s="7" customFormat="1">
      <c r="A69" s="7" t="s">
        <v>18</v>
      </c>
      <c r="B69" s="7">
        <v>0.5</v>
      </c>
      <c r="C69" s="7">
        <f>AVERAGE([3]S5530_WL.csv!$E$408:$E$415)</f>
        <v>0.762625</v>
      </c>
      <c r="D69" s="7">
        <f t="shared" si="3"/>
        <v>0.61262499999999998</v>
      </c>
      <c r="E69" s="48">
        <v>42240</v>
      </c>
      <c r="F69" s="49">
        <v>0.45648148148148149</v>
      </c>
      <c r="G69" s="7">
        <v>1800.5</v>
      </c>
      <c r="H69" s="7">
        <v>34.456000000000003</v>
      </c>
      <c r="I69" s="7">
        <v>1122.5999999999999</v>
      </c>
      <c r="J69" s="12">
        <f t="shared" si="1"/>
        <v>1246.9869480699806</v>
      </c>
      <c r="K69" s="18">
        <f t="shared" si="9"/>
        <v>7.1284854789612515</v>
      </c>
      <c r="L69" s="11">
        <f>LN(I69/G69)</f>
        <v>-0.47241698058083109</v>
      </c>
    </row>
    <row r="70" spans="1:12">
      <c r="A70" t="s">
        <v>18</v>
      </c>
      <c r="B70">
        <v>1</v>
      </c>
      <c r="C70">
        <f>AVERAGE([3]S5530_WL.csv!$E$417:$E$425)</f>
        <v>1.2413333333333332</v>
      </c>
      <c r="D70">
        <f t="shared" si="3"/>
        <v>1.0913333333333333</v>
      </c>
      <c r="E70" s="1">
        <v>42240</v>
      </c>
      <c r="F70" s="2">
        <v>0.45659722222222227</v>
      </c>
      <c r="G70">
        <v>1801.3</v>
      </c>
      <c r="H70">
        <v>20.943999999999999</v>
      </c>
      <c r="I70">
        <v>709.29</v>
      </c>
      <c r="J70" s="12">
        <f t="shared" si="1"/>
        <v>787.5312274468439</v>
      </c>
      <c r="K70" s="18">
        <f t="shared" si="9"/>
        <v>6.6689030238143472</v>
      </c>
      <c r="L70" s="11">
        <f>LN(I70/G70)</f>
        <v>-0.93199943572773525</v>
      </c>
    </row>
    <row r="71" spans="1:12">
      <c r="A71" t="s">
        <v>18</v>
      </c>
      <c r="B71">
        <v>1.5</v>
      </c>
      <c r="C71">
        <f>AVERAGE([3]S5530_WL.csv!$E$427:$E$435)</f>
        <v>1.681888888888889</v>
      </c>
      <c r="D71">
        <f t="shared" si="3"/>
        <v>1.5318888888888891</v>
      </c>
      <c r="E71" s="1">
        <v>42240</v>
      </c>
      <c r="F71" s="2">
        <v>0.45671296296296293</v>
      </c>
      <c r="G71">
        <v>1800</v>
      </c>
      <c r="H71">
        <v>12.007</v>
      </c>
      <c r="I71">
        <v>410.33</v>
      </c>
      <c r="J71" s="12">
        <f t="shared" ref="J71:J134" si="10">(2000/G71)*I71</f>
        <v>455.92222222222222</v>
      </c>
      <c r="K71" s="18">
        <f t="shared" si="9"/>
        <v>6.1223222296643263</v>
      </c>
      <c r="L71" s="11">
        <f>LN(I71/G71)</f>
        <v>-1.4785802298777559</v>
      </c>
    </row>
    <row r="72" spans="1:12">
      <c r="A72" t="s">
        <v>18</v>
      </c>
      <c r="B72">
        <v>2</v>
      </c>
      <c r="C72">
        <f>AVERAGE([3]S5530_WL.csv!$E$437:$E$445)</f>
        <v>2.1367777777777777</v>
      </c>
      <c r="D72">
        <f t="shared" si="3"/>
        <v>1.9867777777777778</v>
      </c>
      <c r="E72" s="1">
        <v>42240</v>
      </c>
      <c r="F72" s="2">
        <v>0.45682870370370371</v>
      </c>
      <c r="G72">
        <v>1799.8</v>
      </c>
      <c r="H72">
        <v>7.3442999999999996</v>
      </c>
      <c r="I72">
        <v>249.14</v>
      </c>
      <c r="J72" s="12">
        <f t="shared" si="10"/>
        <v>276.85298366485165</v>
      </c>
      <c r="K72" s="18">
        <f t="shared" si="9"/>
        <v>5.6234866204001808</v>
      </c>
      <c r="L72" s="11">
        <f>LN(I72/G72)</f>
        <v>-1.9774158391419017</v>
      </c>
    </row>
    <row r="73" spans="1:12">
      <c r="A73" t="s">
        <v>18</v>
      </c>
      <c r="B73">
        <v>2.5</v>
      </c>
      <c r="C73">
        <f>AVERAGE([3]S5530_WL.csv!$E$447:$E$455)</f>
        <v>2.6738888888888885</v>
      </c>
      <c r="D73">
        <f t="shared" si="3"/>
        <v>2.5238888888888886</v>
      </c>
      <c r="E73" s="1">
        <v>42240</v>
      </c>
      <c r="F73" s="2">
        <v>0.45694444444444443</v>
      </c>
      <c r="G73">
        <v>1800</v>
      </c>
      <c r="H73">
        <v>4.2042000000000002</v>
      </c>
      <c r="I73">
        <v>135.05000000000001</v>
      </c>
      <c r="J73" s="12">
        <f t="shared" si="10"/>
        <v>150.05555555555557</v>
      </c>
      <c r="K73" s="18">
        <f t="shared" si="9"/>
        <v>5.0110055958964512</v>
      </c>
      <c r="L73" s="11">
        <f>LN(I73/G73)</f>
        <v>-2.5898968636456314</v>
      </c>
    </row>
    <row r="74" spans="1:12">
      <c r="A74" t="s">
        <v>18</v>
      </c>
      <c r="B74">
        <v>3</v>
      </c>
      <c r="C74">
        <f>AVERAGE([3]S5530_WL.csv!$E$457:$E$465)</f>
        <v>3.1919999999999997</v>
      </c>
      <c r="D74">
        <f t="shared" si="3"/>
        <v>3.0419999999999998</v>
      </c>
      <c r="E74" s="1">
        <v>42240</v>
      </c>
      <c r="F74" s="2">
        <v>0.45706018518518521</v>
      </c>
      <c r="G74">
        <v>1802.9</v>
      </c>
      <c r="H74">
        <v>2.5806</v>
      </c>
      <c r="I74">
        <v>80.117999999999995</v>
      </c>
      <c r="J74" s="12">
        <f t="shared" si="10"/>
        <v>88.876809584558188</v>
      </c>
      <c r="K74" s="18">
        <f t="shared" si="9"/>
        <v>4.4872512489238092</v>
      </c>
      <c r="L74" s="11">
        <f>LN(I74/G74)</f>
        <v>-3.1136512106182725</v>
      </c>
    </row>
    <row r="75" spans="1:12">
      <c r="A75" t="s">
        <v>18</v>
      </c>
      <c r="B75">
        <v>3.5</v>
      </c>
      <c r="C75">
        <f>AVERAGE([3]S5530_WL.csv!$E$468:$E$474)</f>
        <v>3.7035714285714283</v>
      </c>
      <c r="D75">
        <f t="shared" si="3"/>
        <v>3.5535714285714284</v>
      </c>
      <c r="E75" s="1">
        <v>42240</v>
      </c>
      <c r="F75" s="2">
        <v>0.45717592592592587</v>
      </c>
      <c r="G75">
        <v>1809.1</v>
      </c>
      <c r="H75">
        <v>1.5185999999999999</v>
      </c>
      <c r="I75">
        <v>44.329000000000001</v>
      </c>
      <c r="J75" s="12">
        <f t="shared" si="10"/>
        <v>49.006688408600965</v>
      </c>
      <c r="K75" s="18">
        <f t="shared" si="9"/>
        <v>3.8919567869303173</v>
      </c>
      <c r="L75" s="11">
        <f>LN(I75/G75)</f>
        <v>-3.7089456726117649</v>
      </c>
    </row>
    <row r="76" spans="1:12">
      <c r="A76" t="s">
        <v>18</v>
      </c>
      <c r="B76">
        <v>4</v>
      </c>
      <c r="C76">
        <f>AVERAGE([3]S5530_WL.csv!$E$477:$E$485)</f>
        <v>4.1674444444444454</v>
      </c>
      <c r="D76">
        <f t="shared" si="3"/>
        <v>4.017444444444445</v>
      </c>
      <c r="E76" s="1">
        <v>42240</v>
      </c>
      <c r="F76" s="2">
        <v>0.45729166666666665</v>
      </c>
      <c r="G76">
        <v>1810.5</v>
      </c>
      <c r="H76">
        <v>0.94555999999999996</v>
      </c>
      <c r="I76">
        <v>26.099</v>
      </c>
      <c r="J76" s="12">
        <f t="shared" si="10"/>
        <v>28.830709748688207</v>
      </c>
      <c r="K76" s="18">
        <f t="shared" si="9"/>
        <v>3.3614411297547822</v>
      </c>
      <c r="L76" s="11">
        <f>LN(I76/G76)</f>
        <v>-4.2394613297873001</v>
      </c>
    </row>
    <row r="77" spans="1:12" s="19" customFormat="1">
      <c r="A77" s="19" t="s">
        <v>29</v>
      </c>
      <c r="B77" s="19">
        <v>0.5</v>
      </c>
      <c r="C77" s="19">
        <f>AVERAGE([4]S5531_WL.csv!$E$200:$E$204)</f>
        <v>0.3952</v>
      </c>
      <c r="D77" s="19">
        <f t="shared" si="3"/>
        <v>0.2452</v>
      </c>
      <c r="E77" s="20">
        <v>42240</v>
      </c>
      <c r="F77" s="21">
        <v>0.4980324074074074</v>
      </c>
      <c r="G77" s="19">
        <v>1899</v>
      </c>
      <c r="H77" s="19">
        <v>45.097999999999999</v>
      </c>
      <c r="I77" s="19">
        <v>1391.3</v>
      </c>
      <c r="J77" s="22">
        <f t="shared" si="10"/>
        <v>1465.2975250131647</v>
      </c>
      <c r="K77" s="35">
        <f t="shared" si="9"/>
        <v>7.2898135895776273</v>
      </c>
      <c r="L77" s="51">
        <f>LN(I77/G77)</f>
        <v>-0.31108886996445484</v>
      </c>
    </row>
    <row r="78" spans="1:12">
      <c r="A78" t="s">
        <v>29</v>
      </c>
      <c r="B78">
        <v>1</v>
      </c>
      <c r="C78">
        <f>AVERAGE([4]S5531_WL.csv!$E$205:$E$213)</f>
        <v>0.8498888888888888</v>
      </c>
      <c r="D78">
        <f t="shared" si="3"/>
        <v>0.69988888888888878</v>
      </c>
      <c r="E78" s="1">
        <v>42240</v>
      </c>
      <c r="F78" s="2">
        <v>0.49814814814814817</v>
      </c>
      <c r="G78">
        <v>1905.5</v>
      </c>
      <c r="H78">
        <v>20.012</v>
      </c>
      <c r="I78">
        <v>656.09</v>
      </c>
      <c r="J78" s="12">
        <f t="shared" si="10"/>
        <v>688.62765678299672</v>
      </c>
      <c r="K78" s="18">
        <f t="shared" si="9"/>
        <v>6.5347007138838178</v>
      </c>
      <c r="L78" s="11">
        <f>LN(I78/G78)</f>
        <v>-1.0662017456582646</v>
      </c>
    </row>
    <row r="79" spans="1:12">
      <c r="A79" t="s">
        <v>29</v>
      </c>
      <c r="B79">
        <v>1.5</v>
      </c>
      <c r="C79">
        <f>AVERAGE([4]S5531_WL.csv!$E$215:$E$223)</f>
        <v>1.4532222222222222</v>
      </c>
      <c r="D79">
        <f t="shared" si="3"/>
        <v>1.3032222222222223</v>
      </c>
      <c r="E79" s="1">
        <v>42240</v>
      </c>
      <c r="F79" s="2">
        <v>0.4982638888888889</v>
      </c>
      <c r="G79">
        <v>1910.2</v>
      </c>
      <c r="H79">
        <v>11.106</v>
      </c>
      <c r="I79">
        <v>328.83</v>
      </c>
      <c r="J79" s="12">
        <f t="shared" si="10"/>
        <v>344.28855617212855</v>
      </c>
      <c r="K79" s="18">
        <f t="shared" si="9"/>
        <v>5.8414801318371872</v>
      </c>
      <c r="L79" s="11">
        <f>LN(I79/G79)</f>
        <v>-1.7594223277048955</v>
      </c>
    </row>
    <row r="80" spans="1:12">
      <c r="A80" t="s">
        <v>29</v>
      </c>
      <c r="B80">
        <v>2</v>
      </c>
      <c r="C80">
        <f>AVERAGE([4]S5531_WL.csv!$E$225:$E$233)</f>
        <v>2.022444444444444</v>
      </c>
      <c r="D80">
        <f t="shared" ref="D80:D143" si="11">C80-0.15</f>
        <v>1.8724444444444441</v>
      </c>
      <c r="E80" s="1">
        <v>42240</v>
      </c>
      <c r="F80" s="2">
        <v>0.49837962962962962</v>
      </c>
      <c r="G80">
        <v>1915.1</v>
      </c>
      <c r="H80">
        <v>5.4909999999999997</v>
      </c>
      <c r="I80">
        <v>159.13999999999999</v>
      </c>
      <c r="J80" s="12">
        <f t="shared" si="10"/>
        <v>166.19497676361547</v>
      </c>
      <c r="K80" s="18">
        <f t="shared" si="9"/>
        <v>5.1131616579189574</v>
      </c>
      <c r="L80" s="11">
        <f>LN(I80/G80)</f>
        <v>-2.4877408016231253</v>
      </c>
    </row>
    <row r="81" spans="1:12">
      <c r="A81" t="s">
        <v>29</v>
      </c>
      <c r="B81">
        <v>2.5</v>
      </c>
      <c r="C81">
        <f>AVERAGE([4]S5531_WL.csv!$E$235:$E$243)</f>
        <v>2.6072222222222226</v>
      </c>
      <c r="D81">
        <f t="shared" si="11"/>
        <v>2.4572222222222226</v>
      </c>
      <c r="E81" s="1">
        <v>42240</v>
      </c>
      <c r="F81" s="2">
        <v>0.49849537037037034</v>
      </c>
      <c r="G81">
        <v>1918.7</v>
      </c>
      <c r="H81">
        <v>2.395</v>
      </c>
      <c r="I81">
        <v>68.397000000000006</v>
      </c>
      <c r="J81" s="12">
        <f t="shared" si="10"/>
        <v>71.295147756293332</v>
      </c>
      <c r="K81" s="18">
        <f t="shared" si="9"/>
        <v>4.2668282711955481</v>
      </c>
      <c r="L81" s="11">
        <f>LN(I81/G81)</f>
        <v>-3.3340741883465341</v>
      </c>
    </row>
    <row r="82" spans="1:12">
      <c r="A82" t="s">
        <v>29</v>
      </c>
      <c r="B82">
        <v>3</v>
      </c>
      <c r="C82">
        <f>AVERAGE([4]S5531_WL.csv!$E$244:$E$253)</f>
        <v>3.1842000000000001</v>
      </c>
      <c r="D82">
        <f t="shared" si="11"/>
        <v>3.0342000000000002</v>
      </c>
      <c r="E82" s="1">
        <v>42240</v>
      </c>
      <c r="F82" s="2">
        <v>0.49861111111111112</v>
      </c>
      <c r="G82">
        <v>1914.2</v>
      </c>
      <c r="H82">
        <v>0.92003999999999997</v>
      </c>
      <c r="I82">
        <v>26.201000000000001</v>
      </c>
      <c r="J82" s="12">
        <f t="shared" si="10"/>
        <v>27.375404868874725</v>
      </c>
      <c r="K82" s="18">
        <f t="shared" si="9"/>
        <v>3.3096449777578814</v>
      </c>
      <c r="L82" s="11">
        <f>LN(I82/G82)</f>
        <v>-4.2912574817842009</v>
      </c>
    </row>
    <row r="83" spans="1:12">
      <c r="A83" t="s">
        <v>29</v>
      </c>
      <c r="B83">
        <v>3.5</v>
      </c>
      <c r="C83">
        <f>AVERAGE([4]S5531_WL.csv!$E$255:$E$263)</f>
        <v>3.6462222222222218</v>
      </c>
      <c r="D83">
        <f t="shared" si="11"/>
        <v>3.4962222222222219</v>
      </c>
      <c r="E83" s="1">
        <v>42240</v>
      </c>
      <c r="F83" s="2">
        <v>0.49872685185185189</v>
      </c>
      <c r="G83">
        <v>1912.3</v>
      </c>
      <c r="H83">
        <v>0.46145999999999998</v>
      </c>
      <c r="I83">
        <v>12.683</v>
      </c>
      <c r="J83" s="12">
        <f t="shared" si="10"/>
        <v>13.264655127333578</v>
      </c>
      <c r="K83" s="18">
        <f t="shared" si="9"/>
        <v>2.5851029885584462</v>
      </c>
      <c r="L83" s="11">
        <f>LN(I83/G83)</f>
        <v>-5.0157994709836364</v>
      </c>
    </row>
    <row r="84" spans="1:12">
      <c r="A84" t="s">
        <v>29</v>
      </c>
      <c r="B84">
        <v>4</v>
      </c>
      <c r="C84">
        <f>AVERAGE([4]S5531_WL.csv!$E$265:$E$273)</f>
        <v>4.2706666666666662</v>
      </c>
      <c r="D84">
        <f t="shared" si="11"/>
        <v>4.1206666666666658</v>
      </c>
      <c r="E84" s="1">
        <v>42240</v>
      </c>
      <c r="F84" s="2">
        <v>0.49884259259259256</v>
      </c>
      <c r="G84">
        <v>1905.4</v>
      </c>
      <c r="H84">
        <v>0.15024999999999999</v>
      </c>
      <c r="I84">
        <v>4.1346999999999996</v>
      </c>
      <c r="J84" s="12">
        <f t="shared" si="10"/>
        <v>4.3399811063293789</v>
      </c>
      <c r="K84" s="18">
        <f t="shared" si="9"/>
        <v>1.46786999472251</v>
      </c>
      <c r="L84" s="11">
        <f>LN(I84/G84)</f>
        <v>-6.1330324648195722</v>
      </c>
    </row>
    <row r="85" spans="1:12" s="19" customFormat="1">
      <c r="A85" s="19" t="s">
        <v>24</v>
      </c>
      <c r="B85" s="19">
        <v>0.5</v>
      </c>
      <c r="C85" s="19">
        <f>AVERAGE([4]S5531_WL.csv!$E$285:$E$293)</f>
        <v>0.65422222222222226</v>
      </c>
      <c r="D85" s="19">
        <f t="shared" si="11"/>
        <v>0.50422222222222224</v>
      </c>
      <c r="E85" s="20">
        <v>42240</v>
      </c>
      <c r="F85" s="21">
        <v>0.49907407407407406</v>
      </c>
      <c r="G85" s="19">
        <v>1904</v>
      </c>
      <c r="H85" s="19">
        <v>40.945999999999998</v>
      </c>
      <c r="I85" s="19">
        <v>1288.0999999999999</v>
      </c>
      <c r="J85" s="22">
        <f t="shared" si="10"/>
        <v>1353.046218487395</v>
      </c>
      <c r="K85" s="35">
        <f t="shared" si="9"/>
        <v>7.2101137875928138</v>
      </c>
      <c r="L85" s="51">
        <f>LN(I85/G85)</f>
        <v>-0.39078867194926853</v>
      </c>
    </row>
    <row r="86" spans="1:12">
      <c r="A86" t="s">
        <v>24</v>
      </c>
      <c r="B86">
        <v>1</v>
      </c>
      <c r="C86">
        <f>AVERAGE([4]S5531_WL.csv!$E$295:$E$303)</f>
        <v>1.1852222222222222</v>
      </c>
      <c r="D86">
        <f t="shared" si="11"/>
        <v>1.0352222222222223</v>
      </c>
      <c r="E86" s="1">
        <v>42240</v>
      </c>
      <c r="F86" s="2">
        <v>0.49918981481481484</v>
      </c>
      <c r="G86">
        <v>1900.5</v>
      </c>
      <c r="H86">
        <v>20.401</v>
      </c>
      <c r="I86">
        <v>636.65</v>
      </c>
      <c r="J86" s="12">
        <f t="shared" si="10"/>
        <v>669.98158379373842</v>
      </c>
      <c r="K86" s="18">
        <f t="shared" si="9"/>
        <v>6.5072502251322231</v>
      </c>
      <c r="L86" s="11">
        <f>LN(I86/G86)</f>
        <v>-1.0936522344098589</v>
      </c>
    </row>
    <row r="87" spans="1:12">
      <c r="A87" t="s">
        <v>24</v>
      </c>
      <c r="B87">
        <v>1.5</v>
      </c>
      <c r="C87">
        <f>AVERAGE([4]S5531_WL.csv!$E$305:$E$313)</f>
        <v>1.6722222222222223</v>
      </c>
      <c r="D87">
        <f t="shared" si="11"/>
        <v>1.5222222222222224</v>
      </c>
      <c r="E87" s="1">
        <v>42240</v>
      </c>
      <c r="F87" s="2">
        <v>0.4993055555555555</v>
      </c>
      <c r="G87">
        <v>1904.4</v>
      </c>
      <c r="H87">
        <v>11.038</v>
      </c>
      <c r="I87">
        <v>321.52999999999997</v>
      </c>
      <c r="J87" s="12">
        <f t="shared" si="10"/>
        <v>337.6706574249107</v>
      </c>
      <c r="K87" s="18">
        <f t="shared" si="9"/>
        <v>5.822071034143244</v>
      </c>
      <c r="L87" s="11">
        <f>LN(I87/G87)</f>
        <v>-1.7788314253988387</v>
      </c>
    </row>
    <row r="88" spans="1:12">
      <c r="A88" t="s">
        <v>24</v>
      </c>
      <c r="B88">
        <v>2</v>
      </c>
      <c r="C88">
        <f>AVERAGE([4]S5531_WL.csv!$E$315:$E$323)</f>
        <v>2.2067777777777775</v>
      </c>
      <c r="D88">
        <f t="shared" si="11"/>
        <v>2.0567777777777776</v>
      </c>
      <c r="E88" s="1">
        <v>42240</v>
      </c>
      <c r="F88" s="2">
        <v>0.49942129629629628</v>
      </c>
      <c r="G88">
        <v>1901.5</v>
      </c>
      <c r="H88">
        <v>5.0035999999999996</v>
      </c>
      <c r="I88">
        <v>147.31</v>
      </c>
      <c r="J88" s="12">
        <f t="shared" si="10"/>
        <v>154.94083618196163</v>
      </c>
      <c r="K88" s="18">
        <f t="shared" si="9"/>
        <v>5.0430433420006153</v>
      </c>
      <c r="L88" s="11">
        <f>LN(I88/G88)</f>
        <v>-2.5578591175414673</v>
      </c>
    </row>
    <row r="89" spans="1:12">
      <c r="A89" t="s">
        <v>24</v>
      </c>
      <c r="B89">
        <v>2.5</v>
      </c>
      <c r="C89">
        <f>AVERAGE([4]S5531_WL.csv!$E$325:$E$333)</f>
        <v>2.6648888888888886</v>
      </c>
      <c r="D89">
        <f t="shared" si="11"/>
        <v>2.5148888888888887</v>
      </c>
      <c r="E89" s="1">
        <v>42240</v>
      </c>
      <c r="F89" s="2">
        <v>0.49953703703703706</v>
      </c>
      <c r="G89">
        <v>1898.2</v>
      </c>
      <c r="H89">
        <v>2.2694000000000001</v>
      </c>
      <c r="I89">
        <v>66.349999999999994</v>
      </c>
      <c r="J89" s="12">
        <f t="shared" si="10"/>
        <v>69.908334211358124</v>
      </c>
      <c r="K89" s="18">
        <f t="shared" si="9"/>
        <v>4.2471848726239072</v>
      </c>
      <c r="L89" s="11">
        <f>LN(I89/G89)</f>
        <v>-3.3537175869181755</v>
      </c>
    </row>
    <row r="90" spans="1:12">
      <c r="A90" t="s">
        <v>24</v>
      </c>
      <c r="B90">
        <v>3</v>
      </c>
      <c r="C90">
        <f>AVERAGE([4]S5531_WL.csv!$E$335:$E$343)</f>
        <v>3.1875555555555559</v>
      </c>
      <c r="D90">
        <f t="shared" si="11"/>
        <v>3.037555555555556</v>
      </c>
      <c r="E90" s="1">
        <v>42240</v>
      </c>
      <c r="F90" s="2">
        <v>0.49965277777777778</v>
      </c>
      <c r="G90">
        <v>1890.5</v>
      </c>
      <c r="H90">
        <v>0.91674999999999995</v>
      </c>
      <c r="I90">
        <v>26.919</v>
      </c>
      <c r="J90" s="12">
        <f t="shared" si="10"/>
        <v>28.478180375562022</v>
      </c>
      <c r="K90" s="18">
        <f t="shared" si="9"/>
        <v>3.3491381931951252</v>
      </c>
      <c r="L90" s="11">
        <f>LN(I90/G90)</f>
        <v>-4.2517642663469575</v>
      </c>
    </row>
    <row r="91" spans="1:12">
      <c r="A91" t="s">
        <v>24</v>
      </c>
      <c r="B91">
        <v>3.5</v>
      </c>
      <c r="C91">
        <f>AVERAGE([4]S5531_WL.csv!$E$345:$E$353)</f>
        <v>3.7588888888888885</v>
      </c>
      <c r="D91">
        <f t="shared" si="11"/>
        <v>3.6088888888888886</v>
      </c>
      <c r="E91" s="1">
        <v>42240</v>
      </c>
      <c r="F91" s="2">
        <v>0.4997685185185185</v>
      </c>
      <c r="G91">
        <v>1898.1</v>
      </c>
      <c r="H91">
        <v>0.36308000000000001</v>
      </c>
      <c r="I91">
        <v>10.134</v>
      </c>
      <c r="J91" s="12">
        <f t="shared" si="10"/>
        <v>10.678046467520154</v>
      </c>
      <c r="K91" s="18">
        <f t="shared" si="9"/>
        <v>2.3681899017748522</v>
      </c>
      <c r="L91" s="11">
        <f>LN(I91/G91)</f>
        <v>-5.23271255776723</v>
      </c>
    </row>
    <row r="92" spans="1:12">
      <c r="A92" t="s">
        <v>24</v>
      </c>
      <c r="B92">
        <v>4</v>
      </c>
      <c r="C92">
        <f>AVERAGE([4]S5531_WL.csv!$E$355:$E$363)</f>
        <v>4.1576666666666666</v>
      </c>
      <c r="D92">
        <f t="shared" si="11"/>
        <v>4.0076666666666663</v>
      </c>
      <c r="E92" s="1">
        <v>42240</v>
      </c>
      <c r="F92" s="2">
        <v>0.49988425925925922</v>
      </c>
      <c r="G92">
        <v>1888.7</v>
      </c>
      <c r="H92">
        <v>0.18729999999999999</v>
      </c>
      <c r="I92">
        <v>5.1467999999999998</v>
      </c>
      <c r="J92" s="12">
        <f t="shared" si="10"/>
        <v>5.4500979509715668</v>
      </c>
      <c r="K92" s="18">
        <f t="shared" si="9"/>
        <v>1.6956335811689798</v>
      </c>
      <c r="L92" s="11">
        <f>LN(I92/G92)</f>
        <v>-5.9052688783731027</v>
      </c>
    </row>
    <row r="93" spans="1:12" s="19" customFormat="1">
      <c r="A93" s="19" t="s">
        <v>20</v>
      </c>
      <c r="B93" s="19">
        <v>0.5</v>
      </c>
      <c r="C93" s="19">
        <f>AVERAGE([4]S5531_WL.csv!$E$375:$E$383)</f>
        <v>0.68377777777777782</v>
      </c>
      <c r="D93" s="19">
        <f t="shared" si="11"/>
        <v>0.5337777777777778</v>
      </c>
      <c r="E93" s="20">
        <v>42240</v>
      </c>
      <c r="F93" s="21">
        <v>0.50011574074074072</v>
      </c>
      <c r="G93" s="19">
        <v>1869.6</v>
      </c>
      <c r="H93" s="19">
        <v>37.904000000000003</v>
      </c>
      <c r="I93" s="19">
        <v>1166.5999999999999</v>
      </c>
      <c r="J93" s="35">
        <f t="shared" si="10"/>
        <v>1247.9674796747968</v>
      </c>
      <c r="K93" s="35">
        <f t="shared" si="9"/>
        <v>7.1292714906369712</v>
      </c>
      <c r="L93" s="11">
        <f>LN(I93/G93)</f>
        <v>-0.47163096890511091</v>
      </c>
    </row>
    <row r="94" spans="1:12">
      <c r="A94" t="s">
        <v>20</v>
      </c>
      <c r="B94">
        <v>1</v>
      </c>
      <c r="C94">
        <f>AVERAGE([4]S5531_WL.csv!$E$385:$E$393)</f>
        <v>1.2268888888888889</v>
      </c>
      <c r="D94">
        <f t="shared" si="11"/>
        <v>1.076888888888889</v>
      </c>
      <c r="E94" s="1">
        <v>42240</v>
      </c>
      <c r="F94" s="2">
        <v>0.50023148148148155</v>
      </c>
      <c r="G94">
        <v>1870</v>
      </c>
      <c r="H94">
        <v>19.04</v>
      </c>
      <c r="I94">
        <v>603.46</v>
      </c>
      <c r="J94" s="12">
        <f t="shared" si="10"/>
        <v>645.41176470588243</v>
      </c>
      <c r="K94" s="18">
        <f t="shared" si="9"/>
        <v>6.4698885080012776</v>
      </c>
      <c r="L94" s="11">
        <f>LN(I94/G94)</f>
        <v>-1.1310139515408046</v>
      </c>
    </row>
    <row r="95" spans="1:12">
      <c r="A95" t="s">
        <v>20</v>
      </c>
      <c r="B95">
        <v>1.5</v>
      </c>
      <c r="C95">
        <f>AVERAGE([4]S5531_WL.csv!$E$395:$E$403)</f>
        <v>1.7023333333333335</v>
      </c>
      <c r="D95">
        <f t="shared" si="11"/>
        <v>1.5523333333333336</v>
      </c>
      <c r="E95" s="1">
        <v>42240</v>
      </c>
      <c r="F95" s="2">
        <v>0.50034722222222217</v>
      </c>
      <c r="G95">
        <v>1868.9</v>
      </c>
      <c r="H95">
        <v>9.5206999999999997</v>
      </c>
      <c r="I95">
        <v>296.98</v>
      </c>
      <c r="J95" s="12">
        <f t="shared" si="10"/>
        <v>317.81261704746106</v>
      </c>
      <c r="K95" s="18">
        <f t="shared" si="9"/>
        <v>5.7614619545337407</v>
      </c>
      <c r="L95" s="11">
        <f>LN(I95/G95)</f>
        <v>-1.8394405050083416</v>
      </c>
    </row>
    <row r="96" spans="1:12">
      <c r="A96" t="s">
        <v>20</v>
      </c>
      <c r="B96">
        <v>2</v>
      </c>
      <c r="C96">
        <f>AVERAGE([4]S5531_WL.csv!$E$405:$E$413)</f>
        <v>2.1517777777777778</v>
      </c>
      <c r="D96">
        <f t="shared" si="11"/>
        <v>2.0017777777777779</v>
      </c>
      <c r="E96" s="1">
        <v>42240</v>
      </c>
      <c r="F96" s="2">
        <v>0.500462962962963</v>
      </c>
      <c r="G96">
        <v>1866</v>
      </c>
      <c r="H96">
        <v>4.9364999999999997</v>
      </c>
      <c r="I96">
        <v>146.32</v>
      </c>
      <c r="J96" s="12">
        <f t="shared" si="10"/>
        <v>156.82743837084672</v>
      </c>
      <c r="K96" s="18">
        <f t="shared" si="9"/>
        <v>5.0551460822174032</v>
      </c>
      <c r="L96" s="11">
        <f>LN(I96/G96)</f>
        <v>-2.545756377324679</v>
      </c>
    </row>
    <row r="97" spans="1:12">
      <c r="A97" t="s">
        <v>20</v>
      </c>
      <c r="B97">
        <v>2.5</v>
      </c>
      <c r="C97">
        <f>AVERAGE([4]S5531_WL.csv!$E$415:$E$423)</f>
        <v>2.7047777777777773</v>
      </c>
      <c r="D97">
        <f t="shared" si="11"/>
        <v>2.5547777777777774</v>
      </c>
      <c r="E97" s="1">
        <v>42240</v>
      </c>
      <c r="F97" s="2">
        <v>0.50057870370370372</v>
      </c>
      <c r="G97">
        <v>1859.6</v>
      </c>
      <c r="H97">
        <v>1.9393</v>
      </c>
      <c r="I97">
        <v>56.609000000000002</v>
      </c>
      <c r="J97" s="12">
        <f t="shared" si="10"/>
        <v>60.88298558829856</v>
      </c>
      <c r="K97" s="18">
        <f t="shared" si="9"/>
        <v>4.1089537528946511</v>
      </c>
      <c r="L97" s="11">
        <f>LN(I97/G97)</f>
        <v>-3.4919487066474311</v>
      </c>
    </row>
    <row r="98" spans="1:12">
      <c r="A98" t="s">
        <v>20</v>
      </c>
      <c r="B98">
        <v>3</v>
      </c>
      <c r="C98">
        <f>AVERAGE([4]S5531_WL.csv!$E$425:$E$433)</f>
        <v>3.2075555555555559</v>
      </c>
      <c r="D98">
        <f t="shared" si="11"/>
        <v>3.057555555555556</v>
      </c>
      <c r="E98" s="1">
        <v>42240</v>
      </c>
      <c r="F98" s="2">
        <v>0.50069444444444444</v>
      </c>
      <c r="G98">
        <v>1848.2</v>
      </c>
      <c r="H98">
        <v>0.75168000000000001</v>
      </c>
      <c r="I98">
        <v>22.289000000000001</v>
      </c>
      <c r="J98" s="12">
        <f t="shared" si="10"/>
        <v>24.11968401688129</v>
      </c>
      <c r="K98" s="18">
        <f t="shared" si="9"/>
        <v>3.1830282713121982</v>
      </c>
      <c r="L98" s="11">
        <f>LN(I98/G98)</f>
        <v>-4.4178741882298844</v>
      </c>
    </row>
    <row r="99" spans="1:12">
      <c r="A99" t="s">
        <v>20</v>
      </c>
      <c r="B99">
        <v>3.5</v>
      </c>
      <c r="C99">
        <f>AVERAGE([4]S5531_WL.csv!$E$434:$E$443)</f>
        <v>3.7003000000000008</v>
      </c>
      <c r="D99">
        <f t="shared" si="11"/>
        <v>3.5503000000000009</v>
      </c>
      <c r="E99" s="1">
        <v>42240</v>
      </c>
      <c r="F99" s="2">
        <v>0.50081018518518516</v>
      </c>
      <c r="G99">
        <v>1842.5</v>
      </c>
      <c r="H99">
        <v>0.32808999999999999</v>
      </c>
      <c r="I99">
        <v>9.0374999999999996</v>
      </c>
      <c r="J99" s="12">
        <f t="shared" si="10"/>
        <v>9.8100407055630932</v>
      </c>
      <c r="K99" s="18">
        <f t="shared" si="9"/>
        <v>2.2834064229634738</v>
      </c>
      <c r="L99" s="11">
        <f>LN(I99/G99)</f>
        <v>-5.3174960365786088</v>
      </c>
    </row>
    <row r="100" spans="1:12">
      <c r="A100" t="s">
        <v>20</v>
      </c>
      <c r="B100">
        <v>4</v>
      </c>
      <c r="C100">
        <f>AVERAGE([4]S5531_WL.csv!$E$445:$E$453)</f>
        <v>4.2986666666666657</v>
      </c>
      <c r="D100">
        <f t="shared" si="11"/>
        <v>4.1486666666666654</v>
      </c>
      <c r="E100" s="1">
        <v>42240</v>
      </c>
      <c r="F100" s="2">
        <v>0.50092592592592589</v>
      </c>
      <c r="G100">
        <v>1847.3</v>
      </c>
      <c r="H100">
        <v>0.12720000000000001</v>
      </c>
      <c r="I100">
        <v>3.4962</v>
      </c>
      <c r="J100" s="12">
        <f t="shared" si="10"/>
        <v>3.7852000216532233</v>
      </c>
      <c r="K100" s="18">
        <f t="shared" si="9"/>
        <v>1.3310987313724369</v>
      </c>
      <c r="L100" s="11">
        <f>LN(I100/G100)</f>
        <v>-6.269803728169645</v>
      </c>
    </row>
    <row r="101" spans="1:12" s="19" customFormat="1">
      <c r="A101" s="19" t="s">
        <v>21</v>
      </c>
      <c r="B101" s="19">
        <v>0.5</v>
      </c>
      <c r="C101" s="19">
        <f>AVERAGE([5]S5532_WL.csv!$E$287:$E$295)</f>
        <v>0.70833333333333337</v>
      </c>
      <c r="D101" s="19">
        <f t="shared" si="11"/>
        <v>0.55833333333333335</v>
      </c>
      <c r="E101" s="20">
        <v>42240</v>
      </c>
      <c r="F101" s="21">
        <v>0.54479166666666667</v>
      </c>
      <c r="G101" s="19">
        <v>596.9</v>
      </c>
      <c r="H101" s="19">
        <v>7.6246</v>
      </c>
      <c r="I101" s="19">
        <v>276.13</v>
      </c>
      <c r="J101" s="22">
        <f t="shared" si="10"/>
        <v>925.21360361869665</v>
      </c>
      <c r="K101" s="35">
        <f t="shared" si="9"/>
        <v>6.830024633684876</v>
      </c>
      <c r="L101" s="51">
        <f>LN(I101/G101)</f>
        <v>-0.77087782585720677</v>
      </c>
    </row>
    <row r="102" spans="1:12">
      <c r="A102" t="s">
        <v>21</v>
      </c>
      <c r="B102">
        <v>1</v>
      </c>
      <c r="C102">
        <f>AVERAGE([5]S5532_WL.csv!$E$297:$E$305)</f>
        <v>1.1632222222222222</v>
      </c>
      <c r="D102">
        <f t="shared" si="11"/>
        <v>1.0132222222222222</v>
      </c>
      <c r="E102" s="1">
        <v>42240</v>
      </c>
      <c r="F102" s="2">
        <v>0.5449074074074074</v>
      </c>
      <c r="G102">
        <v>596.20000000000005</v>
      </c>
      <c r="H102">
        <v>3.3159000000000001</v>
      </c>
      <c r="I102">
        <v>110.96</v>
      </c>
      <c r="J102" s="12">
        <f t="shared" si="10"/>
        <v>372.22408587722236</v>
      </c>
      <c r="K102" s="18">
        <f t="shared" si="9"/>
        <v>5.9194960543046875</v>
      </c>
      <c r="L102" s="11">
        <f>LN(I102/G102)</f>
        <v>-1.6814064052373952</v>
      </c>
    </row>
    <row r="103" spans="1:12">
      <c r="A103" t="s">
        <v>21</v>
      </c>
      <c r="B103">
        <v>1.5</v>
      </c>
      <c r="C103">
        <f>AVERAGE([5]S5532_WL.csv!$E$307:$E$315)</f>
        <v>1.5816666666666668</v>
      </c>
      <c r="D103">
        <f t="shared" si="11"/>
        <v>1.4316666666666669</v>
      </c>
      <c r="E103" s="1">
        <v>42240</v>
      </c>
      <c r="F103" s="2">
        <v>0.54502314814814812</v>
      </c>
      <c r="G103">
        <v>580.08000000000004</v>
      </c>
      <c r="H103">
        <v>1.5975999999999999</v>
      </c>
      <c r="I103">
        <v>53.756</v>
      </c>
      <c r="J103" s="12">
        <f t="shared" si="10"/>
        <v>185.33995310991588</v>
      </c>
      <c r="K103" s="18">
        <f t="shared" si="9"/>
        <v>5.2221917231635633</v>
      </c>
      <c r="L103" s="11">
        <f>LN(I103/G103)</f>
        <v>-2.3787107363785198</v>
      </c>
    </row>
    <row r="104" spans="1:12">
      <c r="A104" t="s">
        <v>21</v>
      </c>
      <c r="B104">
        <v>2</v>
      </c>
      <c r="C104">
        <f>AVERAGE([5]S5532_WL.csv!$E$317:$E$325)</f>
        <v>2.1445555555555558</v>
      </c>
      <c r="D104">
        <f t="shared" si="11"/>
        <v>1.9945555555555559</v>
      </c>
      <c r="E104" s="1">
        <v>42240</v>
      </c>
      <c r="F104" s="2">
        <v>0.54513888888888895</v>
      </c>
      <c r="G104">
        <v>571.70000000000005</v>
      </c>
      <c r="H104">
        <v>0.65410999999999997</v>
      </c>
      <c r="I104">
        <v>19.658999999999999</v>
      </c>
      <c r="J104" s="12">
        <f t="shared" si="10"/>
        <v>68.773832429595927</v>
      </c>
      <c r="K104" s="18">
        <f t="shared" si="9"/>
        <v>4.2308233299976257</v>
      </c>
      <c r="L104" s="11">
        <f>LN(I104/G104)</f>
        <v>-3.3700791295444561</v>
      </c>
    </row>
    <row r="105" spans="1:12">
      <c r="A105" t="s">
        <v>21</v>
      </c>
      <c r="B105">
        <v>2.5</v>
      </c>
      <c r="C105">
        <f>AVERAGE([5]S5532_WL.csv!$E$327:$E$335)</f>
        <v>2.7408888888888887</v>
      </c>
      <c r="D105">
        <f t="shared" si="11"/>
        <v>2.5908888888888888</v>
      </c>
      <c r="E105" s="1">
        <v>42240</v>
      </c>
      <c r="F105" s="2">
        <v>0.54525462962962956</v>
      </c>
      <c r="G105">
        <v>563.74</v>
      </c>
      <c r="H105">
        <v>0.23216999999999999</v>
      </c>
      <c r="I105">
        <v>6.3874000000000004</v>
      </c>
      <c r="J105" s="12">
        <f t="shared" si="10"/>
        <v>22.660801078511373</v>
      </c>
      <c r="K105" s="18">
        <f t="shared" si="9"/>
        <v>3.1206366070716962</v>
      </c>
      <c r="L105" s="11">
        <f>LN(I105/G105)</f>
        <v>-4.480265852470386</v>
      </c>
    </row>
    <row r="106" spans="1:12">
      <c r="A106" t="s">
        <v>21</v>
      </c>
      <c r="B106">
        <v>3</v>
      </c>
      <c r="C106">
        <f>AVERAGE([5]S5532_WL.csv!$E$337:$E$345)</f>
        <v>3.3128888888888892</v>
      </c>
      <c r="D106">
        <f t="shared" si="11"/>
        <v>3.1628888888888893</v>
      </c>
      <c r="E106" s="1">
        <v>42240</v>
      </c>
      <c r="F106" s="2">
        <v>0.54537037037037039</v>
      </c>
      <c r="G106">
        <v>553.80999999999995</v>
      </c>
      <c r="H106">
        <v>7.2861999999999996E-2</v>
      </c>
      <c r="I106">
        <v>2.1240000000000001</v>
      </c>
      <c r="J106" s="12">
        <f t="shared" si="10"/>
        <v>7.6705007132410046</v>
      </c>
      <c r="K106" s="18">
        <f t="shared" si="9"/>
        <v>2.0373818952876297</v>
      </c>
      <c r="L106" s="11">
        <f>LN(I106/G106)</f>
        <v>-5.5635205642544525</v>
      </c>
    </row>
    <row r="107" spans="1:12">
      <c r="A107" t="s">
        <v>21</v>
      </c>
      <c r="B107">
        <v>3.5</v>
      </c>
      <c r="C107">
        <f>AVERAGE([5]S5532_WL.csv!$E$347:$E$355)</f>
        <v>3.734666666666667</v>
      </c>
      <c r="D107">
        <f t="shared" si="11"/>
        <v>3.5846666666666671</v>
      </c>
      <c r="E107" s="1">
        <v>42240</v>
      </c>
      <c r="F107" s="2">
        <v>0.54548611111111112</v>
      </c>
      <c r="G107">
        <v>549.85</v>
      </c>
      <c r="H107">
        <v>2.5933999999999999E-2</v>
      </c>
      <c r="I107">
        <v>0.93306999999999995</v>
      </c>
      <c r="J107" s="12">
        <f t="shared" si="10"/>
        <v>3.3939074292988991</v>
      </c>
      <c r="K107" s="18">
        <f t="shared" si="9"/>
        <v>1.2219818916312604</v>
      </c>
      <c r="L107" s="11">
        <f>LN(I107/G107)</f>
        <v>-6.3789205679108223</v>
      </c>
    </row>
    <row r="108" spans="1:12">
      <c r="A108" t="s">
        <v>21</v>
      </c>
      <c r="B108">
        <v>4</v>
      </c>
      <c r="C108">
        <f>AVERAGE([5]S5532_WL.csv!$E$357:$E$366)</f>
        <v>4.3046999999999995</v>
      </c>
      <c r="D108">
        <f t="shared" si="11"/>
        <v>4.1546999999999992</v>
      </c>
      <c r="E108" s="1">
        <v>42240</v>
      </c>
      <c r="F108" s="2">
        <v>0.54560185185185184</v>
      </c>
      <c r="G108">
        <v>537.6</v>
      </c>
      <c r="H108">
        <v>4.9398000000000003E-3</v>
      </c>
      <c r="I108">
        <v>0.28336</v>
      </c>
      <c r="J108" s="12">
        <f t="shared" si="10"/>
        <v>1.0541666666666665</v>
      </c>
      <c r="K108" s="18">
        <f t="shared" si="9"/>
        <v>5.2750565385528747E-2</v>
      </c>
      <c r="L108" s="11">
        <f>LN(I108/G108)</f>
        <v>-7.5481518941565531</v>
      </c>
    </row>
    <row r="109" spans="1:12" s="19" customFormat="1">
      <c r="A109" s="19" t="s">
        <v>22</v>
      </c>
      <c r="B109" s="19">
        <v>0.5</v>
      </c>
      <c r="C109" s="19">
        <f>AVERAGE([5]S5532_WL.csv!$E$376:$E$385)</f>
        <v>0.72850000000000004</v>
      </c>
      <c r="D109" s="19">
        <f t="shared" si="11"/>
        <v>0.57850000000000001</v>
      </c>
      <c r="E109" s="20">
        <v>42240</v>
      </c>
      <c r="F109" s="21">
        <v>0.54582175925925924</v>
      </c>
      <c r="G109" s="19">
        <v>535.54999999999995</v>
      </c>
      <c r="H109" s="19">
        <v>7.4364999999999997</v>
      </c>
      <c r="I109" s="19">
        <v>234.93</v>
      </c>
      <c r="J109" s="22">
        <f t="shared" si="10"/>
        <v>877.34105125571853</v>
      </c>
      <c r="K109" s="35">
        <f t="shared" si="9"/>
        <v>6.7768958007624001</v>
      </c>
      <c r="L109" s="51">
        <f>LN(I109/G109)</f>
        <v>-0.8240066587796826</v>
      </c>
    </row>
    <row r="110" spans="1:12">
      <c r="A110" t="s">
        <v>22</v>
      </c>
      <c r="B110">
        <v>1</v>
      </c>
      <c r="C110">
        <f>AVERAGE([5]S5532_WL.csv!$E$387:$E$395)</f>
        <v>1.2218888888888888</v>
      </c>
      <c r="D110">
        <f t="shared" si="11"/>
        <v>1.0718888888888889</v>
      </c>
      <c r="E110" s="1">
        <v>42240</v>
      </c>
      <c r="F110" s="2">
        <v>0.54594907407407411</v>
      </c>
      <c r="G110">
        <v>532.16</v>
      </c>
      <c r="H110">
        <v>3.0811999999999999</v>
      </c>
      <c r="I110">
        <v>90.679000000000002</v>
      </c>
      <c r="J110" s="12">
        <f t="shared" si="10"/>
        <v>340.79600120264587</v>
      </c>
      <c r="K110" s="18">
        <f t="shared" si="9"/>
        <v>5.8312840613260102</v>
      </c>
      <c r="L110" s="11">
        <f>LN(I110/G110)</f>
        <v>-1.7696183982160718</v>
      </c>
    </row>
    <row r="111" spans="1:12">
      <c r="A111" t="s">
        <v>22</v>
      </c>
      <c r="B111">
        <v>1.5</v>
      </c>
      <c r="C111">
        <f>AVERAGE([5]S5532_WL.csv!$E$397:$E$405)</f>
        <v>1.7752222222222223</v>
      </c>
      <c r="D111">
        <f t="shared" si="11"/>
        <v>1.6252222222222223</v>
      </c>
      <c r="E111" s="1">
        <v>42240</v>
      </c>
      <c r="F111" s="2">
        <v>0.54606481481481484</v>
      </c>
      <c r="G111">
        <v>530.41</v>
      </c>
      <c r="H111">
        <v>1.1682999999999999</v>
      </c>
      <c r="I111">
        <v>33.880000000000003</v>
      </c>
      <c r="J111" s="12">
        <f t="shared" si="10"/>
        <v>127.75023095341341</v>
      </c>
      <c r="K111" s="18">
        <f t="shared" si="9"/>
        <v>4.8500770369366881</v>
      </c>
      <c r="L111" s="11">
        <f>LN(I111/G111)</f>
        <v>-2.7508254226053945</v>
      </c>
    </row>
    <row r="112" spans="1:12">
      <c r="A112" t="s">
        <v>22</v>
      </c>
      <c r="B112">
        <v>2</v>
      </c>
      <c r="C112">
        <f>AVERAGE([5]S5532_WL.csv!$E$407:$E$415)</f>
        <v>2.1901111111111109</v>
      </c>
      <c r="D112">
        <f t="shared" si="11"/>
        <v>2.040111111111111</v>
      </c>
      <c r="E112" s="1">
        <v>42240</v>
      </c>
      <c r="F112" s="2">
        <v>0.54618055555555556</v>
      </c>
      <c r="G112">
        <v>531.64</v>
      </c>
      <c r="H112">
        <v>0.55449000000000004</v>
      </c>
      <c r="I112">
        <v>15.904999999999999</v>
      </c>
      <c r="J112" s="12">
        <f t="shared" si="10"/>
        <v>59.833722067564516</v>
      </c>
      <c r="K112" s="18">
        <f t="shared" si="9"/>
        <v>4.0915694161900573</v>
      </c>
      <c r="L112" s="11">
        <f>LN(I112/G112)</f>
        <v>-3.5093330433520245</v>
      </c>
    </row>
    <row r="113" spans="1:12">
      <c r="A113" t="s">
        <v>22</v>
      </c>
      <c r="B113">
        <v>2.5</v>
      </c>
      <c r="C113">
        <f>AVERAGE([5]S5532_WL.csv!$E$417:$E$425)</f>
        <v>2.6757777777777778</v>
      </c>
      <c r="D113">
        <f t="shared" si="11"/>
        <v>2.5257777777777779</v>
      </c>
      <c r="E113" s="1">
        <v>42240</v>
      </c>
      <c r="F113" s="2">
        <v>0.54629629629629628</v>
      </c>
      <c r="G113">
        <v>537.51</v>
      </c>
      <c r="H113">
        <v>0.24904999999999999</v>
      </c>
      <c r="I113">
        <v>6.5949999999999998</v>
      </c>
      <c r="J113" s="12">
        <f t="shared" si="10"/>
        <v>24.539078342728505</v>
      </c>
      <c r="K113" s="18">
        <f t="shared" si="9"/>
        <v>3.2002668812314439</v>
      </c>
      <c r="L113" s="11">
        <f>LN(I113/G113)</f>
        <v>-4.4006355783106388</v>
      </c>
    </row>
    <row r="114" spans="1:12">
      <c r="A114" t="s">
        <v>22</v>
      </c>
      <c r="B114">
        <v>3</v>
      </c>
      <c r="C114">
        <f>AVERAGE([5]S5532_WL.csv!$E$427:$E$435)</f>
        <v>3.2685555555555559</v>
      </c>
      <c r="D114">
        <f t="shared" si="11"/>
        <v>3.118555555555556</v>
      </c>
      <c r="E114" s="1">
        <v>42240</v>
      </c>
      <c r="F114" s="2">
        <v>0.546412037037037</v>
      </c>
      <c r="G114">
        <v>551.33000000000004</v>
      </c>
      <c r="H114">
        <v>8.5624000000000006E-2</v>
      </c>
      <c r="I114">
        <v>2.2949999999999999</v>
      </c>
      <c r="J114" s="12">
        <f t="shared" si="10"/>
        <v>8.3253224021910643</v>
      </c>
      <c r="K114" s="18">
        <f t="shared" si="9"/>
        <v>2.1193017621065549</v>
      </c>
      <c r="L114" s="11">
        <f>LN(I114/G114)</f>
        <v>-5.4816006974355274</v>
      </c>
    </row>
    <row r="115" spans="1:12">
      <c r="A115" t="s">
        <v>22</v>
      </c>
      <c r="B115">
        <v>3.5</v>
      </c>
      <c r="C115">
        <f>AVERAGE([5]S5532_WL.csv!$E$437:$E$445)</f>
        <v>3.7370000000000001</v>
      </c>
      <c r="D115">
        <f t="shared" si="11"/>
        <v>3.5870000000000002</v>
      </c>
      <c r="E115" s="1">
        <v>42240</v>
      </c>
      <c r="F115" s="2">
        <v>0.54652777777777783</v>
      </c>
      <c r="G115">
        <v>575.11</v>
      </c>
      <c r="H115">
        <v>2.8816000000000001E-2</v>
      </c>
      <c r="I115">
        <v>0.91059000000000001</v>
      </c>
      <c r="J115" s="12">
        <f t="shared" si="10"/>
        <v>3.1666637686703414</v>
      </c>
      <c r="K115" s="18">
        <f t="shared" si="9"/>
        <v>1.1526785947812324</v>
      </c>
      <c r="L115" s="11">
        <f>LN(I115/G115)</f>
        <v>-6.4482238647608501</v>
      </c>
    </row>
    <row r="116" spans="1:12">
      <c r="A116" t="s">
        <v>22</v>
      </c>
      <c r="B116">
        <v>4</v>
      </c>
      <c r="C116">
        <f>AVERAGE([5]S5532_WL.csv!$E$447:$E$455)</f>
        <v>4.3009999999999993</v>
      </c>
      <c r="D116">
        <f t="shared" si="11"/>
        <v>4.1509999999999989</v>
      </c>
      <c r="E116" s="1">
        <v>42240</v>
      </c>
      <c r="F116" s="2">
        <v>0.54664351851851845</v>
      </c>
      <c r="G116">
        <v>661.77</v>
      </c>
      <c r="H116">
        <v>4.5281999999999996E-3</v>
      </c>
      <c r="I116">
        <v>0.28567999999999999</v>
      </c>
      <c r="J116" s="12">
        <f t="shared" si="10"/>
        <v>0.86338153739214529</v>
      </c>
      <c r="K116" s="18">
        <f t="shared" si="9"/>
        <v>-0.14689857969821199</v>
      </c>
      <c r="L116" s="11">
        <f>LN(I116/G116)</f>
        <v>-7.7478010392402945</v>
      </c>
    </row>
    <row r="117" spans="1:12" s="19" customFormat="1">
      <c r="A117" s="19" t="s">
        <v>23</v>
      </c>
      <c r="B117" s="19">
        <v>0.5</v>
      </c>
      <c r="C117" s="19">
        <f>AVERAGE([5]S5532_WL.csv!$E$467:$E$474)</f>
        <v>0.69825000000000004</v>
      </c>
      <c r="D117" s="19">
        <f t="shared" si="11"/>
        <v>0.54825000000000002</v>
      </c>
      <c r="E117" s="20">
        <v>42240</v>
      </c>
      <c r="F117" s="21">
        <v>0.546875</v>
      </c>
      <c r="G117" s="19">
        <v>1277.5</v>
      </c>
      <c r="H117" s="19">
        <v>18.439</v>
      </c>
      <c r="I117" s="19">
        <v>658.87</v>
      </c>
      <c r="J117" s="22">
        <f t="shared" si="10"/>
        <v>1031.4990215264188</v>
      </c>
      <c r="K117" s="35">
        <f t="shared" si="9"/>
        <v>6.9387683839179521</v>
      </c>
      <c r="L117" s="51">
        <f>LN(I117/G117)</f>
        <v>-0.6621340756241304</v>
      </c>
    </row>
    <row r="118" spans="1:12">
      <c r="A118" t="s">
        <v>23</v>
      </c>
      <c r="B118">
        <v>1</v>
      </c>
      <c r="C118">
        <f>AVERAGE([5]S5532_WL.csv!$E$477:$E$485)</f>
        <v>1.2222222222222223</v>
      </c>
      <c r="D118">
        <f t="shared" si="11"/>
        <v>1.0722222222222224</v>
      </c>
      <c r="E118" s="1">
        <v>42240</v>
      </c>
      <c r="F118" s="2">
        <v>0.54699074074074072</v>
      </c>
      <c r="G118">
        <v>1571.9</v>
      </c>
      <c r="H118">
        <v>9.4263999999999992</v>
      </c>
      <c r="I118">
        <v>307.73</v>
      </c>
      <c r="J118" s="12">
        <f t="shared" si="10"/>
        <v>391.5389019657739</v>
      </c>
      <c r="K118" s="18">
        <f t="shared" ref="K118:K147" si="12">LN(J118)</f>
        <v>5.9700848769458688</v>
      </c>
      <c r="L118" s="11">
        <f>LN(I118/G118)</f>
        <v>-1.6308175825962137</v>
      </c>
    </row>
    <row r="119" spans="1:12">
      <c r="A119" t="s">
        <v>23</v>
      </c>
      <c r="B119">
        <v>1.5</v>
      </c>
      <c r="C119">
        <f>AVERAGE([5]S5532_WL.csv!$E$487:$E$495)</f>
        <v>1.6895555555555555</v>
      </c>
      <c r="D119">
        <f t="shared" si="11"/>
        <v>1.5395555555555556</v>
      </c>
      <c r="E119" s="1">
        <v>42240</v>
      </c>
      <c r="F119" s="2">
        <v>0.54710648148148155</v>
      </c>
      <c r="G119">
        <v>1777.5</v>
      </c>
      <c r="H119">
        <v>4.4442000000000004</v>
      </c>
      <c r="I119">
        <v>126.54</v>
      </c>
      <c r="J119" s="12">
        <f t="shared" si="10"/>
        <v>142.37974683544303</v>
      </c>
      <c r="K119" s="18">
        <f t="shared" si="12"/>
        <v>4.9584977615834243</v>
      </c>
      <c r="L119" s="11">
        <f>LN(I119/G119)</f>
        <v>-2.6424046979586575</v>
      </c>
    </row>
    <row r="120" spans="1:12">
      <c r="A120" t="s">
        <v>23</v>
      </c>
      <c r="B120">
        <v>2</v>
      </c>
      <c r="C120">
        <f>AVERAGE([5]S5532_WL.csv!$E$497:$E$505)</f>
        <v>2.1871111111111108</v>
      </c>
      <c r="D120">
        <f t="shared" si="11"/>
        <v>2.0371111111111109</v>
      </c>
      <c r="E120" s="1">
        <v>42240</v>
      </c>
      <c r="F120" s="2">
        <v>0.54722222222222217</v>
      </c>
      <c r="G120">
        <v>1179.5999999999999</v>
      </c>
      <c r="H120">
        <v>1.0238</v>
      </c>
      <c r="I120">
        <v>26.527000000000001</v>
      </c>
      <c r="J120" s="12">
        <f t="shared" si="10"/>
        <v>44.976263140047479</v>
      </c>
      <c r="K120" s="18">
        <f t="shared" si="12"/>
        <v>3.8061348648240325</v>
      </c>
      <c r="L120" s="11">
        <f>LN(I120/G120)</f>
        <v>-3.7947675947180497</v>
      </c>
    </row>
    <row r="121" spans="1:12">
      <c r="A121" t="s">
        <v>23</v>
      </c>
      <c r="B121">
        <v>2.5</v>
      </c>
      <c r="C121">
        <f>AVERAGE([5]S5532_WL.csv!$E$507:$E$515)</f>
        <v>2.7558888888888888</v>
      </c>
      <c r="D121">
        <f t="shared" si="11"/>
        <v>2.6058888888888889</v>
      </c>
      <c r="E121" s="1">
        <v>42240</v>
      </c>
      <c r="F121" s="2">
        <v>0.547337962962963</v>
      </c>
      <c r="G121">
        <v>856.99</v>
      </c>
      <c r="H121">
        <v>0.34414</v>
      </c>
      <c r="I121">
        <v>8.9320000000000004</v>
      </c>
      <c r="J121" s="12">
        <f t="shared" si="10"/>
        <v>20.845050700708295</v>
      </c>
      <c r="K121" s="18">
        <f t="shared" si="12"/>
        <v>3.0371165436017282</v>
      </c>
      <c r="L121" s="11">
        <f>LN(I121/G121)</f>
        <v>-4.563785915940354</v>
      </c>
    </row>
    <row r="122" spans="1:12">
      <c r="A122" t="s">
        <v>23</v>
      </c>
      <c r="B122">
        <v>3</v>
      </c>
      <c r="C122">
        <f>AVERAGE([5]S5532_WL.csv!$E$517:$E$525)</f>
        <v>3.3259999999999996</v>
      </c>
      <c r="D122">
        <f t="shared" si="11"/>
        <v>3.1759999999999997</v>
      </c>
      <c r="E122" s="1">
        <v>42240</v>
      </c>
      <c r="F122" s="2">
        <v>0.54745370370370372</v>
      </c>
      <c r="G122">
        <v>1036.4000000000001</v>
      </c>
      <c r="H122">
        <v>0.13255</v>
      </c>
      <c r="I122">
        <v>3.4906000000000001</v>
      </c>
      <c r="J122" s="12">
        <f t="shared" si="10"/>
        <v>6.7360092628328827</v>
      </c>
      <c r="K122" s="18">
        <f t="shared" si="12"/>
        <v>1.9074676520627265</v>
      </c>
      <c r="L122" s="11">
        <f>LN(I122/G122)</f>
        <v>-5.6934348074793562</v>
      </c>
    </row>
    <row r="123" spans="1:12">
      <c r="A123" t="s">
        <v>23</v>
      </c>
      <c r="B123">
        <v>3.5</v>
      </c>
      <c r="C123">
        <f>AVERAGE([5]S5532_WL.csv!$E$527:$E$535)</f>
        <v>3.7647777777777782</v>
      </c>
      <c r="D123">
        <f t="shared" si="11"/>
        <v>3.6147777777777783</v>
      </c>
      <c r="E123" s="1">
        <v>42240</v>
      </c>
      <c r="F123" s="2">
        <v>0.54756944444444444</v>
      </c>
      <c r="G123">
        <v>1858.2</v>
      </c>
      <c r="H123">
        <v>0.10044</v>
      </c>
      <c r="I123">
        <v>2.5594999999999999</v>
      </c>
      <c r="J123" s="12">
        <f t="shared" si="10"/>
        <v>2.754816489075449</v>
      </c>
      <c r="K123" s="18">
        <f t="shared" si="12"/>
        <v>1.0133508302503711</v>
      </c>
      <c r="L123" s="11">
        <f>LN(I123/G123)</f>
        <v>-6.5875516292917116</v>
      </c>
    </row>
    <row r="124" spans="1:12">
      <c r="A124" t="s">
        <v>23</v>
      </c>
      <c r="B124">
        <v>4</v>
      </c>
      <c r="C124">
        <f>AVERAGE([5]S5532_WL.csv!$E$537:$E$545)</f>
        <v>4.2173333333333325</v>
      </c>
      <c r="D124">
        <f t="shared" si="11"/>
        <v>4.0673333333333321</v>
      </c>
      <c r="E124" s="1">
        <v>42240</v>
      </c>
      <c r="F124" s="2">
        <v>0.54768518518518516</v>
      </c>
      <c r="G124">
        <v>837.27</v>
      </c>
      <c r="H124">
        <v>9.0562999999999998E-3</v>
      </c>
      <c r="I124">
        <v>0.36470000000000002</v>
      </c>
      <c r="J124" s="12">
        <f t="shared" si="10"/>
        <v>0.87116461834294789</v>
      </c>
      <c r="K124" s="18">
        <f t="shared" si="12"/>
        <v>-0.13792432074210684</v>
      </c>
      <c r="L124" s="11">
        <f>LN(I124/G124)</f>
        <v>-7.7388267802841888</v>
      </c>
    </row>
    <row r="125" spans="1:12" s="19" customFormat="1">
      <c r="A125" s="19" t="s">
        <v>25</v>
      </c>
      <c r="B125" s="19">
        <v>1</v>
      </c>
      <c r="C125" s="19">
        <f>AVERAGE([6]S5533_WL.csv!$E$394:$E$402)</f>
        <v>0.67488888888888876</v>
      </c>
      <c r="D125" s="19">
        <f t="shared" si="11"/>
        <v>0.52488888888888874</v>
      </c>
      <c r="E125" s="20">
        <v>42240</v>
      </c>
      <c r="F125" s="21">
        <v>0.61631944444444442</v>
      </c>
      <c r="G125" s="19">
        <v>1617.4</v>
      </c>
      <c r="H125" s="19">
        <v>18.792999999999999</v>
      </c>
      <c r="I125" s="19">
        <v>721.16</v>
      </c>
      <c r="J125" s="22">
        <f t="shared" si="10"/>
        <v>891.75219488067262</v>
      </c>
      <c r="K125" s="35">
        <f t="shared" si="12"/>
        <v>6.7931882855543604</v>
      </c>
      <c r="L125" s="51">
        <f>LN(I125/G125)</f>
        <v>-0.80771417398772238</v>
      </c>
    </row>
    <row r="126" spans="1:12">
      <c r="A126" t="s">
        <v>25</v>
      </c>
      <c r="B126">
        <v>1.5</v>
      </c>
      <c r="C126">
        <f>AVERAGE([6]S5533_WL.csv!$E$403:$E$411)</f>
        <v>1.1445555555555555</v>
      </c>
      <c r="D126">
        <f t="shared" si="11"/>
        <v>0.99455555555555553</v>
      </c>
      <c r="E126" s="1">
        <v>42240</v>
      </c>
      <c r="F126" s="2">
        <v>0.61643518518518514</v>
      </c>
      <c r="G126">
        <v>1620.2</v>
      </c>
      <c r="H126">
        <v>6.9066999999999998</v>
      </c>
      <c r="I126">
        <v>283.08999999999997</v>
      </c>
      <c r="J126" s="12">
        <f t="shared" si="10"/>
        <v>349.4506851006048</v>
      </c>
      <c r="K126" s="18">
        <f t="shared" si="12"/>
        <v>5.8563624504323188</v>
      </c>
      <c r="L126" s="11">
        <f>LN(I126/G126)</f>
        <v>-1.7445400091097634</v>
      </c>
    </row>
    <row r="127" spans="1:12">
      <c r="A127" t="s">
        <v>25</v>
      </c>
      <c r="B127">
        <v>2</v>
      </c>
      <c r="C127">
        <f>AVERAGE([6]S5533_WL.csv!$E$413:$E$422)</f>
        <v>1.6801999999999999</v>
      </c>
      <c r="D127">
        <f t="shared" si="11"/>
        <v>1.5302</v>
      </c>
      <c r="E127" s="1">
        <v>42240</v>
      </c>
      <c r="F127" s="2">
        <v>0.61655092592592597</v>
      </c>
      <c r="G127">
        <v>1612.1</v>
      </c>
      <c r="H127">
        <v>2.7732999999999999</v>
      </c>
      <c r="I127">
        <v>99.652000000000001</v>
      </c>
      <c r="J127" s="12">
        <f t="shared" si="10"/>
        <v>123.63004776378638</v>
      </c>
      <c r="K127" s="18">
        <f t="shared" si="12"/>
        <v>4.8172936203633894</v>
      </c>
      <c r="L127" s="11">
        <f>LN(I127/G127)</f>
        <v>-2.7836088391786933</v>
      </c>
    </row>
    <row r="128" spans="1:12">
      <c r="A128" t="s">
        <v>25</v>
      </c>
      <c r="B128">
        <v>2.5</v>
      </c>
      <c r="C128">
        <f>AVERAGE([6]S5533_WL.csv!$E$423:$E$431)</f>
        <v>2.1444444444444444</v>
      </c>
      <c r="D128">
        <f t="shared" si="11"/>
        <v>1.9944444444444445</v>
      </c>
      <c r="E128" s="1">
        <v>42240</v>
      </c>
      <c r="F128" s="2">
        <v>0.6166666666666667</v>
      </c>
      <c r="G128">
        <v>1599.3</v>
      </c>
      <c r="H128">
        <v>1.0938000000000001</v>
      </c>
      <c r="I128">
        <v>37.567999999999998</v>
      </c>
      <c r="J128" s="12">
        <f t="shared" si="10"/>
        <v>46.980553992371668</v>
      </c>
      <c r="K128" s="18">
        <f t="shared" si="12"/>
        <v>3.8497337712508886</v>
      </c>
      <c r="L128" s="11">
        <f>LN(I128/G128)</f>
        <v>-3.7511686882911937</v>
      </c>
    </row>
    <row r="129" spans="1:12">
      <c r="A129" t="s">
        <v>25</v>
      </c>
      <c r="B129">
        <v>3</v>
      </c>
      <c r="C129">
        <f>AVERAGE([6]S5533_WL.csv!$E$433:$E$441)</f>
        <v>3.1629999999999998</v>
      </c>
      <c r="D129">
        <f t="shared" si="11"/>
        <v>3.0129999999999999</v>
      </c>
      <c r="E129" s="1">
        <v>42240</v>
      </c>
      <c r="F129" s="2">
        <v>0.61678240740740742</v>
      </c>
      <c r="G129">
        <v>1585.1</v>
      </c>
      <c r="H129">
        <v>0.13667000000000001</v>
      </c>
      <c r="I129">
        <v>3.8744999999999998</v>
      </c>
      <c r="J129" s="12">
        <f t="shared" si="10"/>
        <v>4.8886505583243958</v>
      </c>
      <c r="K129" s="18">
        <f t="shared" si="12"/>
        <v>1.5869163059601032</v>
      </c>
      <c r="L129" s="11">
        <f>LN(I129/G129)</f>
        <v>-6.0139861535819792</v>
      </c>
    </row>
    <row r="130" spans="1:12">
      <c r="A130" t="s">
        <v>25</v>
      </c>
      <c r="B130">
        <v>3.5</v>
      </c>
      <c r="C130">
        <f>AVERAGE([6]S5533_WL.csv!$E$443:$E$452)</f>
        <v>3.5975999999999999</v>
      </c>
      <c r="D130">
        <f t="shared" si="11"/>
        <v>3.4476</v>
      </c>
      <c r="E130" s="1">
        <v>42240</v>
      </c>
      <c r="F130" s="2">
        <v>0.61690972222222229</v>
      </c>
      <c r="G130">
        <v>1545.5</v>
      </c>
      <c r="H130">
        <v>5.2691000000000002E-2</v>
      </c>
      <c r="I130">
        <v>1.7765</v>
      </c>
      <c r="J130" s="12">
        <f t="shared" si="10"/>
        <v>2.2989323843416369</v>
      </c>
      <c r="K130" s="18">
        <f t="shared" si="12"/>
        <v>0.83244483444885609</v>
      </c>
      <c r="L130" s="11">
        <f>LN(I130/G130)</f>
        <v>-6.7684576250932258</v>
      </c>
    </row>
    <row r="131" spans="1:12">
      <c r="A131" t="s">
        <v>25</v>
      </c>
      <c r="B131">
        <v>4</v>
      </c>
      <c r="C131">
        <f>AVERAGE([6]S5533_WL.csv!$E$463:$E$471)</f>
        <v>4.1658888888888894</v>
      </c>
      <c r="D131">
        <f t="shared" si="11"/>
        <v>4.0158888888888891</v>
      </c>
      <c r="E131" s="1">
        <v>42240</v>
      </c>
      <c r="F131" s="2">
        <v>0.61712962962962969</v>
      </c>
      <c r="G131">
        <v>1491.9</v>
      </c>
      <c r="H131">
        <v>7.8213999999999992E-3</v>
      </c>
      <c r="I131">
        <v>0.30087999999999998</v>
      </c>
      <c r="J131" s="12">
        <f t="shared" si="10"/>
        <v>0.40335143106106303</v>
      </c>
      <c r="K131" s="18">
        <f t="shared" si="12"/>
        <v>-0.90794705966677636</v>
      </c>
      <c r="L131" s="11">
        <f>LN(I131/G131)</f>
        <v>-8.5088495192088587</v>
      </c>
    </row>
    <row r="132" spans="1:12" s="19" customFormat="1">
      <c r="A132" s="19" t="s">
        <v>26</v>
      </c>
      <c r="B132" s="19">
        <v>0.5</v>
      </c>
      <c r="C132" s="19">
        <f>AVERAGE([6]S5533_WL.csv!$E$503:$E$511)</f>
        <v>0.67200000000000015</v>
      </c>
      <c r="D132" s="19">
        <f t="shared" si="11"/>
        <v>0.52200000000000013</v>
      </c>
      <c r="E132" s="20">
        <v>42240</v>
      </c>
      <c r="F132" s="21">
        <v>0.61759259259259258</v>
      </c>
      <c r="G132" s="19">
        <v>608.52</v>
      </c>
      <c r="H132" s="19">
        <v>6.2850999999999999</v>
      </c>
      <c r="I132" s="19">
        <v>266.33</v>
      </c>
      <c r="J132" s="22">
        <f t="shared" si="10"/>
        <v>875.33688292907379</v>
      </c>
      <c r="K132" s="35">
        <f t="shared" si="12"/>
        <v>6.7746088213224427</v>
      </c>
      <c r="L132" s="51">
        <f>LN(I132/G132)</f>
        <v>-0.82629363821964019</v>
      </c>
    </row>
    <row r="133" spans="1:12">
      <c r="A133" t="s">
        <v>26</v>
      </c>
      <c r="B133">
        <v>1</v>
      </c>
      <c r="C133">
        <f>AVERAGE([6]S5533_WL.csv!$E$513:$E$521)</f>
        <v>1.1935555555555555</v>
      </c>
      <c r="D133">
        <f t="shared" si="11"/>
        <v>1.0435555555555556</v>
      </c>
      <c r="E133" s="1">
        <v>42240</v>
      </c>
      <c r="F133" s="2">
        <v>0.6177083333333333</v>
      </c>
      <c r="G133">
        <v>494.78</v>
      </c>
      <c r="H133">
        <v>1.8928</v>
      </c>
      <c r="I133">
        <v>78.786000000000001</v>
      </c>
      <c r="J133" s="12">
        <f t="shared" si="10"/>
        <v>318.46881442257165</v>
      </c>
      <c r="K133" s="18">
        <f t="shared" si="12"/>
        <v>5.7635245563174653</v>
      </c>
      <c r="L133" s="11">
        <f>LN(I133/G133)</f>
        <v>-1.8373779032246171</v>
      </c>
    </row>
    <row r="134" spans="1:12">
      <c r="A134" t="s">
        <v>26</v>
      </c>
      <c r="B134">
        <v>1.5</v>
      </c>
      <c r="C134">
        <f>AVERAGE([6]S5533_WL.csv!$E$523:$E$531)</f>
        <v>1.6414444444444445</v>
      </c>
      <c r="D134">
        <f t="shared" si="11"/>
        <v>1.4914444444444446</v>
      </c>
      <c r="E134" s="1">
        <v>42240</v>
      </c>
      <c r="F134" s="2">
        <v>0.61782407407407403</v>
      </c>
      <c r="G134">
        <v>465.42</v>
      </c>
      <c r="H134">
        <v>0.80396000000000001</v>
      </c>
      <c r="I134">
        <v>31.126000000000001</v>
      </c>
      <c r="J134" s="12">
        <f t="shared" si="10"/>
        <v>133.75445833870481</v>
      </c>
      <c r="K134" s="18">
        <f t="shared" si="12"/>
        <v>4.8960057185940649</v>
      </c>
      <c r="L134" s="11">
        <f>LN(I134/G134)</f>
        <v>-2.7048967409480169</v>
      </c>
    </row>
    <row r="135" spans="1:12">
      <c r="A135" t="s">
        <v>26</v>
      </c>
      <c r="B135">
        <v>2</v>
      </c>
      <c r="C135">
        <f>AVERAGE([6]S5533_WL.csv!$E$533:$E$541)</f>
        <v>2.1747777777777775</v>
      </c>
      <c r="D135">
        <f t="shared" si="11"/>
        <v>2.0247777777777776</v>
      </c>
      <c r="E135" s="1">
        <v>42240</v>
      </c>
      <c r="F135" s="2">
        <v>0.61793981481481486</v>
      </c>
      <c r="G135">
        <v>428.04</v>
      </c>
      <c r="H135">
        <v>0.26346000000000003</v>
      </c>
      <c r="I135">
        <v>9.8125</v>
      </c>
      <c r="J135" s="12">
        <f t="shared" ref="J135:J147" si="13">(2000/G135)*I135</f>
        <v>45.848518830015884</v>
      </c>
      <c r="K135" s="18">
        <f t="shared" si="12"/>
        <v>3.8253428934918086</v>
      </c>
      <c r="L135" s="11">
        <f>LN(I135/G135)</f>
        <v>-3.7755595660502737</v>
      </c>
    </row>
    <row r="136" spans="1:12">
      <c r="A136" t="s">
        <v>26</v>
      </c>
      <c r="B136">
        <v>2.5</v>
      </c>
      <c r="C136">
        <f>AVERAGE([6]S5533_WL.csv!$E$543:$E$551)</f>
        <v>2.6652222222222224</v>
      </c>
      <c r="D136">
        <f t="shared" si="11"/>
        <v>2.5152222222222225</v>
      </c>
      <c r="E136" s="1">
        <v>42240</v>
      </c>
      <c r="F136" s="2">
        <v>0.61805555555555558</v>
      </c>
      <c r="G136">
        <v>414.65</v>
      </c>
      <c r="H136">
        <v>9.3445E-2</v>
      </c>
      <c r="I136">
        <v>3.5146999999999999</v>
      </c>
      <c r="J136" s="12">
        <f t="shared" si="13"/>
        <v>16.952610635475704</v>
      </c>
      <c r="K136" s="18">
        <f t="shared" si="12"/>
        <v>2.8304218417587057</v>
      </c>
      <c r="L136" s="11">
        <f>LN(I136/G136)</f>
        <v>-4.7704806177833765</v>
      </c>
    </row>
    <row r="137" spans="1:12">
      <c r="A137" t="s">
        <v>26</v>
      </c>
      <c r="B137">
        <v>3</v>
      </c>
      <c r="C137">
        <f>AVERAGE([6]S5533_WL.csv!$E$554:$E$561)</f>
        <v>3.1710000000000003</v>
      </c>
      <c r="D137">
        <f t="shared" si="11"/>
        <v>3.0210000000000004</v>
      </c>
      <c r="E137" s="1">
        <v>42240</v>
      </c>
      <c r="F137" s="2">
        <v>0.6181712962962963</v>
      </c>
      <c r="G137">
        <v>401.86</v>
      </c>
      <c r="H137">
        <v>3.0051000000000001E-2</v>
      </c>
      <c r="I137">
        <v>1.1966000000000001</v>
      </c>
      <c r="J137" s="12">
        <f t="shared" si="13"/>
        <v>5.955307818643309</v>
      </c>
      <c r="K137" s="18">
        <f t="shared" si="12"/>
        <v>1.7842828922594698</v>
      </c>
      <c r="L137" s="11">
        <f>LN(I137/G137)</f>
        <v>-5.8166195672826122</v>
      </c>
    </row>
    <row r="138" spans="1:12">
      <c r="A138" t="s">
        <v>26</v>
      </c>
      <c r="B138">
        <v>3.5</v>
      </c>
      <c r="C138">
        <f>AVERAGE([6]S5533_WL.csv!$E$563:$E$571)</f>
        <v>3.6798888888888888</v>
      </c>
      <c r="D138">
        <f t="shared" si="11"/>
        <v>3.5298888888888889</v>
      </c>
      <c r="E138" s="1">
        <v>42240</v>
      </c>
      <c r="F138" s="2">
        <v>0.61828703703703702</v>
      </c>
      <c r="G138">
        <v>421.59</v>
      </c>
      <c r="H138">
        <v>2.0582999999999999E-3</v>
      </c>
      <c r="I138">
        <v>0.38024000000000002</v>
      </c>
      <c r="J138" s="12">
        <f t="shared" si="13"/>
        <v>1.80383785194146</v>
      </c>
      <c r="K138" s="18">
        <f t="shared" si="12"/>
        <v>0.58991653508493613</v>
      </c>
      <c r="L138" s="11">
        <f>LN(I138/G138)</f>
        <v>-7.0109859244571462</v>
      </c>
    </row>
    <row r="139" spans="1:12">
      <c r="A139" t="s">
        <v>26</v>
      </c>
      <c r="B139">
        <v>4</v>
      </c>
      <c r="C139">
        <f>AVERAGE([6]S5533_WL.csv!$E$573:$E$579)</f>
        <v>4.1848571428571431</v>
      </c>
      <c r="D139">
        <f t="shared" si="11"/>
        <v>4.0348571428571427</v>
      </c>
      <c r="E139" s="1">
        <v>42240</v>
      </c>
      <c r="F139" s="2">
        <v>0.61840277777777775</v>
      </c>
      <c r="G139">
        <v>470.44</v>
      </c>
      <c r="H139">
        <v>-4.5281999999999996E-3</v>
      </c>
      <c r="I139">
        <v>0.10184</v>
      </c>
      <c r="J139" s="12">
        <f t="shared" si="13"/>
        <v>0.43295638126009695</v>
      </c>
      <c r="K139" s="18"/>
      <c r="L139" s="11">
        <f>LN(I139/G139)</f>
        <v>-8.4380207517158219</v>
      </c>
    </row>
    <row r="140" spans="1:12" s="19" customFormat="1">
      <c r="A140" s="19" t="s">
        <v>27</v>
      </c>
      <c r="B140" s="19">
        <v>0.5</v>
      </c>
      <c r="C140" s="19">
        <f>AVERAGE([6]S5533_WL.csv!$E$615:$E$621)</f>
        <v>0.69885714285714273</v>
      </c>
      <c r="D140" s="19">
        <f t="shared" si="11"/>
        <v>0.54885714285714271</v>
      </c>
      <c r="E140" s="20">
        <v>42240</v>
      </c>
      <c r="F140" s="21">
        <v>0.61886574074074074</v>
      </c>
      <c r="G140" s="19">
        <v>491.97</v>
      </c>
      <c r="H140" s="19">
        <v>5.0003000000000002</v>
      </c>
      <c r="I140" s="19">
        <v>196.69</v>
      </c>
      <c r="J140" s="35">
        <f t="shared" si="13"/>
        <v>799.60160172368228</v>
      </c>
      <c r="K140" s="35">
        <f t="shared" si="12"/>
        <v>6.6841136057804196</v>
      </c>
      <c r="L140" s="51">
        <f>LN(I140/G140)</f>
        <v>-0.91678885376166264</v>
      </c>
    </row>
    <row r="141" spans="1:12">
      <c r="A141" t="s">
        <v>27</v>
      </c>
      <c r="B141">
        <v>1</v>
      </c>
      <c r="C141">
        <f>AVERAGE([6]S5533_WL.csv!$E$623:$E$631)</f>
        <v>1.2353333333333336</v>
      </c>
      <c r="D141">
        <f t="shared" si="11"/>
        <v>1.0853333333333337</v>
      </c>
      <c r="E141" s="1">
        <v>42240</v>
      </c>
      <c r="F141" s="2">
        <v>0.61898148148148147</v>
      </c>
      <c r="G141">
        <v>433.53</v>
      </c>
      <c r="H141">
        <v>1.6606000000000001</v>
      </c>
      <c r="I141">
        <v>54.598999999999997</v>
      </c>
      <c r="J141" s="12">
        <f t="shared" si="13"/>
        <v>251.88106936082855</v>
      </c>
      <c r="K141" s="18">
        <f t="shared" si="12"/>
        <v>5.5289570291285557</v>
      </c>
      <c r="L141" s="11">
        <f>LN(I141/G141)</f>
        <v>-2.0719454304135265</v>
      </c>
    </row>
    <row r="142" spans="1:12">
      <c r="A142" t="s">
        <v>27</v>
      </c>
      <c r="B142">
        <v>1.5</v>
      </c>
      <c r="C142">
        <f>AVERAGE([6]S5533_WL.csv!$E$633:$E$641)</f>
        <v>1.7457777777777777</v>
      </c>
      <c r="D142">
        <f t="shared" si="11"/>
        <v>1.5957777777777777</v>
      </c>
      <c r="E142" s="1">
        <v>42240</v>
      </c>
      <c r="F142" s="2">
        <v>0.61909722222222219</v>
      </c>
      <c r="G142">
        <v>381</v>
      </c>
      <c r="H142">
        <v>0.54625999999999997</v>
      </c>
      <c r="I142">
        <v>17.206</v>
      </c>
      <c r="J142" s="12">
        <f t="shared" si="13"/>
        <v>90.320209973753279</v>
      </c>
      <c r="K142" s="18">
        <f t="shared" si="12"/>
        <v>4.5033612446145375</v>
      </c>
      <c r="L142" s="11">
        <f t="shared" ref="L142:L146" si="14">LN(I142/G142)</f>
        <v>-3.0975412149275448</v>
      </c>
    </row>
    <row r="143" spans="1:12">
      <c r="A143" t="s">
        <v>27</v>
      </c>
      <c r="B143">
        <v>2</v>
      </c>
      <c r="C143">
        <f>AVERAGE([6]S5533_WL.csv!$E$643:$E$651)</f>
        <v>2.1427777777777779</v>
      </c>
      <c r="D143">
        <f t="shared" si="11"/>
        <v>1.992777777777778</v>
      </c>
      <c r="E143" s="1">
        <v>42240</v>
      </c>
      <c r="F143" s="2">
        <v>0.61921296296296291</v>
      </c>
      <c r="G143">
        <v>339.21</v>
      </c>
      <c r="H143">
        <v>0.25111</v>
      </c>
      <c r="I143">
        <v>8.0614000000000008</v>
      </c>
      <c r="J143" s="12">
        <f t="shared" si="13"/>
        <v>47.530438371510279</v>
      </c>
      <c r="K143" s="18">
        <f t="shared" si="12"/>
        <v>3.8613703136322033</v>
      </c>
      <c r="L143" s="11">
        <f t="shared" si="14"/>
        <v>-3.7395321459098789</v>
      </c>
    </row>
    <row r="144" spans="1:12">
      <c r="A144" t="s">
        <v>27</v>
      </c>
      <c r="B144">
        <v>2.5</v>
      </c>
      <c r="C144">
        <f>AVERAGE([6]S5533_WL.csv!$E$653:$E$662)</f>
        <v>2.6783000000000001</v>
      </c>
      <c r="D144">
        <f t="shared" ref="D144:D147" si="15">C144-0.15</f>
        <v>2.5283000000000002</v>
      </c>
      <c r="E144" s="1">
        <v>42240</v>
      </c>
      <c r="F144" s="2">
        <v>0.61932870370370374</v>
      </c>
      <c r="G144">
        <v>329.48</v>
      </c>
      <c r="H144">
        <v>9.8385E-2</v>
      </c>
      <c r="I144">
        <v>2.7953000000000001</v>
      </c>
      <c r="J144" s="12">
        <f t="shared" si="13"/>
        <v>16.967949496175795</v>
      </c>
      <c r="K144" s="18">
        <f t="shared" si="12"/>
        <v>2.8313262408420981</v>
      </c>
      <c r="L144" s="11">
        <f t="shared" si="14"/>
        <v>-4.7695762186999842</v>
      </c>
    </row>
    <row r="145" spans="1:12">
      <c r="A145" t="s">
        <v>27</v>
      </c>
      <c r="B145">
        <v>3</v>
      </c>
      <c r="C145">
        <f>AVERAGE([6]S5533_WL.csv!$E$663:$E$670)</f>
        <v>3.2471249999999996</v>
      </c>
      <c r="D145">
        <f t="shared" si="15"/>
        <v>3.0971249999999997</v>
      </c>
      <c r="E145" s="1">
        <v>42240</v>
      </c>
      <c r="F145" s="2">
        <v>0.61944444444444446</v>
      </c>
      <c r="G145">
        <v>323.14</v>
      </c>
      <c r="H145">
        <v>1.6878000000000001E-2</v>
      </c>
      <c r="I145">
        <v>0.63978999999999997</v>
      </c>
      <c r="J145" s="12">
        <f t="shared" si="13"/>
        <v>3.9598316519155787</v>
      </c>
      <c r="K145" s="18">
        <f t="shared" si="12"/>
        <v>1.3762015122201918</v>
      </c>
      <c r="L145" s="11">
        <f t="shared" si="14"/>
        <v>-6.2247009473218906</v>
      </c>
    </row>
    <row r="146" spans="1:12">
      <c r="A146" t="s">
        <v>27</v>
      </c>
      <c r="B146">
        <v>3.5</v>
      </c>
      <c r="C146">
        <f>AVERAGE([6]S5533_WL.csv!$E$674:$E$681)</f>
        <v>3.6955</v>
      </c>
      <c r="D146">
        <f t="shared" si="15"/>
        <v>3.5455000000000001</v>
      </c>
      <c r="E146" s="1">
        <v>42240</v>
      </c>
      <c r="F146" s="2">
        <v>0.61956018518518519</v>
      </c>
      <c r="G146">
        <v>316.37</v>
      </c>
      <c r="H146">
        <v>2.8815999999999998E-3</v>
      </c>
      <c r="I146">
        <v>0.28105000000000002</v>
      </c>
      <c r="J146" s="12">
        <f t="shared" si="13"/>
        <v>1.776717135000158</v>
      </c>
      <c r="K146" s="18">
        <f t="shared" si="12"/>
        <v>0.57476735529765377</v>
      </c>
      <c r="L146" s="11">
        <f t="shared" si="14"/>
        <v>-7.0261351042444282</v>
      </c>
    </row>
    <row r="147" spans="1:12">
      <c r="A147" t="s">
        <v>27</v>
      </c>
      <c r="B147">
        <v>4</v>
      </c>
      <c r="C147">
        <f>AVERAGE([6]S5533_WL.csv!$E$683:$E$691)</f>
        <v>4.1597777777777782</v>
      </c>
      <c r="D147">
        <f t="shared" si="15"/>
        <v>4.0097777777777779</v>
      </c>
      <c r="E147" s="1">
        <v>42240</v>
      </c>
      <c r="F147" s="2">
        <v>0.61967592592592591</v>
      </c>
      <c r="G147">
        <v>309.68</v>
      </c>
      <c r="H147">
        <v>3.2932E-3</v>
      </c>
      <c r="I147">
        <v>0.10481</v>
      </c>
      <c r="J147" s="12">
        <f t="shared" si="13"/>
        <v>0.67689227589770085</v>
      </c>
      <c r="K147" s="18">
        <f t="shared" si="12"/>
        <v>-0.39024313852736137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C8" sqref="C8"/>
    </sheetView>
  </sheetViews>
  <sheetFormatPr baseColWidth="10" defaultRowHeight="15" x14ac:dyDescent="0"/>
  <cols>
    <col min="2" max="2" width="23.6640625" bestFit="1" customWidth="1"/>
    <col min="3" max="3" width="24" bestFit="1" customWidth="1"/>
  </cols>
  <sheetData>
    <row r="1" spans="1:4">
      <c r="A1" s="6" t="s">
        <v>0</v>
      </c>
      <c r="B1" s="6" t="s">
        <v>8</v>
      </c>
      <c r="C1" s="6" t="s">
        <v>32</v>
      </c>
      <c r="D1" s="6" t="s">
        <v>30</v>
      </c>
    </row>
    <row r="2" spans="1:4">
      <c r="A2">
        <v>5528</v>
      </c>
      <c r="B2">
        <v>0</v>
      </c>
      <c r="C2" s="37">
        <f>AVERAGE(0.96,0.968,1.0256)</f>
        <v>0.98453333333333326</v>
      </c>
      <c r="D2" s="37">
        <f>STDEV(0.96,0.968,1.0256)/SQRT(3)</f>
        <v>2.0662795336331252E-2</v>
      </c>
    </row>
    <row r="3" spans="1:4">
      <c r="A3">
        <v>5529</v>
      </c>
      <c r="B3">
        <v>9</v>
      </c>
      <c r="C3" s="37">
        <f>AVERAGE(1.0161,0.9853,1.0066)</f>
        <v>1.0026666666666666</v>
      </c>
      <c r="D3" s="37">
        <f>STDEV(1.0161,0.9853,1.0066)/SQRT(3)</f>
        <v>9.1061029596151248E-3</v>
      </c>
    </row>
    <row r="4" spans="1:4">
      <c r="A4">
        <v>5530</v>
      </c>
      <c r="B4">
        <v>18</v>
      </c>
      <c r="C4" s="37">
        <f>AVERAGE(1.0402,1.1105,1.1138)</f>
        <v>1.0881666666666667</v>
      </c>
      <c r="D4" s="37">
        <f>STDEV(1.0402,1.1105,1.1138)/SQRT(3)</f>
        <v>2.4002245265345012E-2</v>
      </c>
    </row>
    <row r="5" spans="1:4">
      <c r="A5">
        <v>5531</v>
      </c>
      <c r="B5">
        <v>30</v>
      </c>
      <c r="C5" s="37">
        <f>AVERAGE(1.6435,1.4698,1.6433)</f>
        <v>1.5855333333333332</v>
      </c>
      <c r="D5" s="37">
        <f>STDEV(1.6435,1.4698,1.6433)/SQRT(3)</f>
        <v>5.7866695468502809E-2</v>
      </c>
    </row>
    <row r="6" spans="1:4">
      <c r="A6">
        <v>5532</v>
      </c>
      <c r="B6">
        <v>35</v>
      </c>
      <c r="C6" s="38">
        <f>AVERAGE(1.8508,1.92,1.92)</f>
        <v>1.8969333333333331</v>
      </c>
      <c r="D6" s="38">
        <f>STDEV(1.8508,1.92,1.92)/SQRT(3)</f>
        <v>2.3066666666666645E-2</v>
      </c>
    </row>
    <row r="7" spans="1:4">
      <c r="A7">
        <v>5533</v>
      </c>
      <c r="B7">
        <v>62</v>
      </c>
      <c r="C7" s="38">
        <f>AVERAGE(2.0685,2.4013,2.0326)</f>
        <v>2.1674666666666664</v>
      </c>
      <c r="D7" s="38">
        <f>STDEV(2.0685,2.4013,2.0326)/SQRT(3)</f>
        <v>0.11737507306825325</v>
      </c>
    </row>
    <row r="8" spans="1:4">
      <c r="C8" s="37"/>
      <c r="D8" s="37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K14" workbookViewId="0">
      <selection activeCell="K29" sqref="K29"/>
    </sheetView>
  </sheetViews>
  <sheetFormatPr baseColWidth="10" defaultRowHeight="15" x14ac:dyDescent="0"/>
  <sheetData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Kd</vt:lpstr>
      <vt:lpstr>Figures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 Fall</dc:creator>
  <cp:lastModifiedBy>Kelsey Fall</cp:lastModifiedBy>
  <dcterms:created xsi:type="dcterms:W3CDTF">2014-10-09T13:40:04Z</dcterms:created>
  <dcterms:modified xsi:type="dcterms:W3CDTF">2015-09-01T00:01:31Z</dcterms:modified>
</cp:coreProperties>
</file>