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4955" windowHeight="8700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2"/>
  <c r="H6"/>
  <c r="H7"/>
  <c r="H8"/>
  <c r="H9"/>
  <c r="H10"/>
  <c r="H11"/>
  <c r="H12"/>
  <c r="H4"/>
  <c r="G5"/>
  <c r="G6"/>
  <c r="G7"/>
  <c r="G8"/>
  <c r="G9"/>
  <c r="G10"/>
  <c r="G11"/>
  <c r="G12"/>
  <c r="G4"/>
  <c r="F5"/>
  <c r="F6"/>
  <c r="F7"/>
  <c r="F8"/>
  <c r="F9"/>
  <c r="F10"/>
  <c r="F11"/>
  <c r="F12"/>
  <c r="F4"/>
  <c r="E5"/>
  <c r="E6"/>
  <c r="E7"/>
  <c r="E8"/>
  <c r="E9"/>
  <c r="E10"/>
  <c r="E11"/>
  <c r="E12"/>
  <c r="E4"/>
  <c r="D5"/>
  <c r="D6"/>
  <c r="D7"/>
  <c r="D8"/>
  <c r="D9"/>
  <c r="D10"/>
  <c r="D11"/>
  <c r="D12"/>
  <c r="D4"/>
  <c r="C5"/>
  <c r="C6"/>
  <c r="C7"/>
  <c r="C8"/>
  <c r="C9"/>
  <c r="C10"/>
  <c r="C11"/>
  <c r="C12"/>
  <c r="C4"/>
  <c r="B5"/>
  <c r="B6"/>
  <c r="B7"/>
  <c r="B8"/>
  <c r="B9"/>
  <c r="B10"/>
  <c r="B11"/>
  <c r="B12"/>
  <c r="B4"/>
  <c r="Z6" i="1"/>
  <c r="Z7"/>
  <c r="Z8"/>
  <c r="Z9"/>
  <c r="Z10"/>
  <c r="Z11"/>
  <c r="Z12"/>
  <c r="Z13"/>
  <c r="Z5"/>
  <c r="Y6"/>
  <c r="Y7"/>
  <c r="Y8"/>
  <c r="Y9"/>
  <c r="Y10"/>
  <c r="Y11"/>
  <c r="Y12"/>
  <c r="Y13"/>
  <c r="Y5"/>
  <c r="X6"/>
  <c r="X7"/>
  <c r="X8"/>
  <c r="X9"/>
  <c r="X10"/>
  <c r="X11"/>
  <c r="X12"/>
  <c r="X13"/>
  <c r="X5"/>
  <c r="W6"/>
  <c r="W7"/>
  <c r="W8"/>
  <c r="W9"/>
  <c r="W10"/>
  <c r="W11"/>
  <c r="W12"/>
  <c r="W13"/>
  <c r="V6"/>
  <c r="V7"/>
  <c r="V8"/>
  <c r="V9"/>
  <c r="V10"/>
  <c r="V11"/>
  <c r="V12"/>
  <c r="V13"/>
  <c r="V5"/>
  <c r="L6"/>
  <c r="L7"/>
  <c r="L8"/>
  <c r="L9"/>
  <c r="L10"/>
  <c r="L11"/>
  <c r="L12"/>
  <c r="L13"/>
  <c r="L5"/>
  <c r="U12"/>
  <c r="R6"/>
  <c r="R7"/>
  <c r="R8"/>
  <c r="R9"/>
  <c r="R10"/>
  <c r="R11"/>
  <c r="R12"/>
  <c r="R13"/>
  <c r="R5"/>
  <c r="M6"/>
  <c r="U6" s="1"/>
  <c r="M7"/>
  <c r="T7" s="1"/>
  <c r="M8"/>
  <c r="U8" s="1"/>
  <c r="M9"/>
  <c r="T9" s="1"/>
  <c r="M10"/>
  <c r="U10" s="1"/>
  <c r="M11"/>
  <c r="T11" s="1"/>
  <c r="M12"/>
  <c r="M13"/>
  <c r="T13" s="1"/>
  <c r="M5"/>
  <c r="U5" s="1"/>
  <c r="W5"/>
  <c r="T6"/>
  <c r="T8"/>
  <c r="T10"/>
  <c r="T12"/>
  <c r="T5"/>
  <c r="S6"/>
  <c r="S7"/>
  <c r="S8"/>
  <c r="S9"/>
  <c r="S10"/>
  <c r="S11"/>
  <c r="S12"/>
  <c r="S13"/>
  <c r="S5"/>
  <c r="Q6"/>
  <c r="Q7"/>
  <c r="Q8"/>
  <c r="Q9"/>
  <c r="Q10"/>
  <c r="Q11"/>
  <c r="Q12"/>
  <c r="Q13"/>
  <c r="Q5"/>
  <c r="P13"/>
  <c r="P6"/>
  <c r="P7"/>
  <c r="P8"/>
  <c r="P9"/>
  <c r="P10"/>
  <c r="P11"/>
  <c r="P12"/>
  <c r="P5"/>
  <c r="K6"/>
  <c r="K7"/>
  <c r="K8"/>
  <c r="K9"/>
  <c r="K10"/>
  <c r="K11"/>
  <c r="K12"/>
  <c r="K13"/>
  <c r="K5"/>
  <c r="G7"/>
  <c r="G8"/>
  <c r="G9"/>
  <c r="G10"/>
  <c r="G11"/>
  <c r="G12"/>
  <c r="G13"/>
  <c r="G14"/>
  <c r="G6"/>
  <c r="F6"/>
  <c r="F7"/>
  <c r="F8"/>
  <c r="F9"/>
  <c r="F10"/>
  <c r="F11"/>
  <c r="F12"/>
  <c r="F13"/>
  <c r="F14"/>
  <c r="G5"/>
  <c r="F5"/>
  <c r="U13" l="1"/>
  <c r="U11"/>
  <c r="U9"/>
  <c r="U7"/>
</calcChain>
</file>

<file path=xl/sharedStrings.xml><?xml version="1.0" encoding="utf-8"?>
<sst xmlns="http://schemas.openxmlformats.org/spreadsheetml/2006/main" count="98" uniqueCount="64">
  <si>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</si>
  <si>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</si>
  <si>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</si>
  <si>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</si>
  <si>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</si>
  <si>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</si>
  <si>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</si>
  <si>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</si>
  <si>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</si>
  <si>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</si>
  <si>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</si>
  <si>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</si>
  <si>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</si>
  <si>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</si>
  <si>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</si>
  <si>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</si>
  <si>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</si>
  <si>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</si>
  <si>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</si>
  <si>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</si>
  <si>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</si>
  <si>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</si>
  <si>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</si>
  <si>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</si>
  <si>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</si>
  <si>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</si>
  <si>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</si>
  <si>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</si>
  <si>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</si>
  <si>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</si>
  <si>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</si>
  <si>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</si>
  <si>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</si>
  <si>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</si>
  <si>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</si>
  <si>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</si>
  <si>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AVG WT+tray</t>
  </si>
  <si>
    <t>AVG WT+Tray</t>
  </si>
  <si>
    <t>H-G</t>
  </si>
  <si>
    <t>M-R</t>
  </si>
  <si>
    <t>WC10</t>
  </si>
  <si>
    <t>WC11</t>
  </si>
  <si>
    <t>WC12</t>
  </si>
  <si>
    <t>WC13</t>
  </si>
  <si>
    <t>WC14</t>
  </si>
  <si>
    <t>WC15</t>
  </si>
  <si>
    <t>WC16</t>
  </si>
  <si>
    <t>WC17</t>
  </si>
  <si>
    <t>WC18</t>
  </si>
  <si>
    <t>WC19</t>
  </si>
  <si>
    <t>5015_0-1</t>
  </si>
  <si>
    <t>5015_1-2</t>
  </si>
  <si>
    <t>5015_2-3</t>
  </si>
  <si>
    <t>5015_3-4</t>
  </si>
  <si>
    <t>5015_4-5</t>
  </si>
  <si>
    <t>5015_5-6</t>
  </si>
  <si>
    <t>5015_6-7</t>
  </si>
  <si>
    <t>5015_7-8</t>
  </si>
  <si>
    <t>5015_8-9</t>
  </si>
  <si>
    <t>H-L</t>
  </si>
  <si>
    <t>M</t>
  </si>
  <si>
    <t>mud</t>
  </si>
  <si>
    <t>%mud</t>
  </si>
  <si>
    <t>Sample: 5015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</si>
</sst>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4"/>
  <sheetViews>
    <sheetView tabSelected="1" topLeftCell="K1" workbookViewId="0">
      <selection activeCell="Y15" sqref="Y15"/>
    </sheetView>
  </sheetViews>
  <sheetFormatPr defaultRowHeight="15"/>
  <cols>
    <col min="1" max="2" width="15.42578125" customWidth="1"/>
    <col min="3" max="3" width="9.140625" style="8"/>
    <col min="4" max="4" width="9.140625" style="15"/>
    <col min="7" max="7" width="9.140625" style="8"/>
    <col min="8" max="8" width="18.85546875" style="8" bestFit="1" customWidth="1"/>
    <col min="12" max="12" width="12.85546875" style="15" bestFit="1" customWidth="1"/>
    <col min="13" max="13" width="9.140625" style="8"/>
    <col min="14" max="14" width="11.85546875" style="15" bestFit="1" customWidth="1"/>
    <col min="15" max="15" width="11.85546875" bestFit="1" customWidth="1"/>
    <col min="17" max="17" width="13.28515625" style="15" bestFit="1" customWidth="1"/>
    <col min="18" max="18" width="9.140625" style="8"/>
    <col min="20" max="20" width="12.42578125" bestFit="1" customWidth="1"/>
    <col min="24" max="24" width="10.5703125" bestFit="1" customWidth="1"/>
    <col min="25" max="25" width="10.5703125" customWidth="1"/>
    <col min="26" max="26" width="9.85546875" bestFit="1" customWidth="1"/>
  </cols>
  <sheetData>
    <row r="1" spans="1:38">
      <c r="A1" s="2" t="s">
        <v>0</v>
      </c>
      <c r="B1" s="2" t="s">
        <v>2</v>
      </c>
      <c r="C1" s="16" t="s">
        <v>1</v>
      </c>
      <c r="D1" s="39" t="s">
        <v>3</v>
      </c>
      <c r="E1" s="40"/>
      <c r="F1" s="40"/>
      <c r="G1" s="40"/>
      <c r="H1" s="11" t="s">
        <v>8</v>
      </c>
      <c r="I1" s="41" t="s">
        <v>10</v>
      </c>
      <c r="J1" s="42"/>
      <c r="K1" s="42"/>
      <c r="L1" s="42"/>
      <c r="M1" s="33"/>
      <c r="N1" s="41" t="s">
        <v>13</v>
      </c>
      <c r="O1" s="42"/>
      <c r="P1" s="42"/>
      <c r="Q1" s="42"/>
      <c r="R1" s="33"/>
      <c r="S1" s="20" t="s">
        <v>16</v>
      </c>
      <c r="T1" s="20"/>
    </row>
    <row r="2" spans="1:38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3" t="s">
        <v>11</v>
      </c>
      <c r="J2" s="44"/>
      <c r="K2" s="44"/>
      <c r="L2" s="44"/>
      <c r="M2" s="34"/>
      <c r="N2" s="43" t="s">
        <v>11</v>
      </c>
      <c r="O2" s="44"/>
      <c r="P2" s="44"/>
      <c r="Q2" s="44"/>
      <c r="R2" s="34"/>
      <c r="S2" t="s">
        <v>59</v>
      </c>
      <c r="T2" t="s">
        <v>60</v>
      </c>
      <c r="U2" t="s">
        <v>39</v>
      </c>
      <c r="W2" t="s">
        <v>38</v>
      </c>
    </row>
    <row r="3" spans="1:38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36</v>
      </c>
      <c r="M3" s="35" t="s">
        <v>6</v>
      </c>
      <c r="N3" s="5" t="s">
        <v>14</v>
      </c>
      <c r="O3" s="5" t="s">
        <v>14</v>
      </c>
      <c r="P3" s="5" t="s">
        <v>15</v>
      </c>
      <c r="Q3" s="14" t="s">
        <v>37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61</v>
      </c>
      <c r="W3" s="21" t="s">
        <v>19</v>
      </c>
      <c r="X3" s="21" t="s">
        <v>20</v>
      </c>
      <c r="Y3" s="21" t="s">
        <v>62</v>
      </c>
      <c r="Z3" s="21" t="s">
        <v>21</v>
      </c>
    </row>
    <row r="4" spans="1:38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  <c r="Z4" s="9"/>
    </row>
    <row r="5" spans="1:38">
      <c r="A5">
        <v>5015</v>
      </c>
      <c r="B5" t="s">
        <v>50</v>
      </c>
      <c r="C5" s="8" t="s">
        <v>40</v>
      </c>
      <c r="D5" s="28">
        <v>1.0434000000000001</v>
      </c>
      <c r="E5" s="37">
        <v>1.0432999999999999</v>
      </c>
      <c r="F5" s="37">
        <f t="shared" ref="F5:F14" si="0">(D5-E5)</f>
        <v>1.0000000000021103E-4</v>
      </c>
      <c r="G5" s="29">
        <f t="shared" ref="G5" si="1">(D5+E5)/2</f>
        <v>1.04335</v>
      </c>
      <c r="H5" s="29">
        <v>3.8889</v>
      </c>
      <c r="I5" s="37">
        <v>1.776</v>
      </c>
      <c r="J5" s="37">
        <v>1.7757000000000001</v>
      </c>
      <c r="K5" s="37">
        <f>I5-J5</f>
        <v>2.9999999999996696E-4</v>
      </c>
      <c r="L5" s="28">
        <f>(I5+J5)/2</f>
        <v>1.7758500000000002</v>
      </c>
      <c r="M5" s="29">
        <f>L5-G5</f>
        <v>0.73250000000000015</v>
      </c>
      <c r="N5" s="37">
        <v>1.7185999999999999</v>
      </c>
      <c r="O5" s="37">
        <v>1.7184999999999999</v>
      </c>
      <c r="P5" s="37">
        <f>N5-O5</f>
        <v>9.9999999999988987E-5</v>
      </c>
      <c r="Q5" s="28">
        <f>(N5+O5)/2</f>
        <v>1.71855</v>
      </c>
      <c r="R5" s="29">
        <f>Q5-G5</f>
        <v>0.67520000000000002</v>
      </c>
      <c r="S5" s="37">
        <f>H5-L5</f>
        <v>2.1130499999999999</v>
      </c>
      <c r="T5" s="37">
        <f>M5</f>
        <v>0.73250000000000015</v>
      </c>
      <c r="U5" s="37">
        <f>M5-R5</f>
        <v>5.7300000000000129E-2</v>
      </c>
      <c r="V5" s="37">
        <f>R5</f>
        <v>0.67520000000000002</v>
      </c>
      <c r="W5" s="37">
        <f>H5-G5</f>
        <v>2.8455500000000002</v>
      </c>
      <c r="X5" s="37">
        <f>(S5/W5)*100</f>
        <v>74.258052046177355</v>
      </c>
      <c r="Y5" s="37">
        <f>(V5/W5)*100</f>
        <v>23.728277485899035</v>
      </c>
      <c r="Z5" s="37">
        <f>(U5/W5)*100</f>
        <v>2.0136704679236046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>
      <c r="A6">
        <v>5015</v>
      </c>
      <c r="B6" s="38" t="s">
        <v>51</v>
      </c>
      <c r="C6" s="8" t="s">
        <v>41</v>
      </c>
      <c r="D6" s="28">
        <v>0.99990000000000001</v>
      </c>
      <c r="E6" s="37">
        <v>0.99990000000000001</v>
      </c>
      <c r="F6" s="37">
        <f t="shared" si="0"/>
        <v>0</v>
      </c>
      <c r="G6" s="29">
        <f>(D6+E6)/2</f>
        <v>0.99990000000000001</v>
      </c>
      <c r="H6" s="29">
        <v>6.3498000000000001</v>
      </c>
      <c r="I6" s="37">
        <v>2.6253000000000002</v>
      </c>
      <c r="J6" s="37">
        <v>2.6248999999999998</v>
      </c>
      <c r="K6" s="37">
        <f t="shared" ref="K6:K13" si="2">I6-J6</f>
        <v>4.0000000000040004E-4</v>
      </c>
      <c r="L6" s="28">
        <f t="shared" ref="L6:L13" si="3">(I6+J6)/2</f>
        <v>2.6250999999999998</v>
      </c>
      <c r="M6" s="29">
        <f t="shared" ref="M6:M13" si="4">L6-G6</f>
        <v>1.6251999999999998</v>
      </c>
      <c r="N6" s="28">
        <v>2.5017</v>
      </c>
      <c r="O6" s="37">
        <v>2.5019</v>
      </c>
      <c r="P6" s="37">
        <f t="shared" ref="P6:P13" si="5">N6-O6</f>
        <v>-1.9999999999997797E-4</v>
      </c>
      <c r="Q6" s="28">
        <f t="shared" ref="Q6:Q13" si="6">(N6+O6)/2</f>
        <v>2.5018000000000002</v>
      </c>
      <c r="R6" s="29">
        <f t="shared" ref="R6:R13" si="7">Q6-G6</f>
        <v>1.5019000000000002</v>
      </c>
      <c r="S6" s="37">
        <f t="shared" ref="S6:S13" si="8">H6-L6</f>
        <v>3.7247000000000003</v>
      </c>
      <c r="T6" s="37">
        <f t="shared" ref="T6:T13" si="9">M6</f>
        <v>1.6251999999999998</v>
      </c>
      <c r="U6" s="37">
        <f t="shared" ref="U6:U13" si="10">M6-R6</f>
        <v>0.12329999999999952</v>
      </c>
      <c r="V6" s="37">
        <f t="shared" ref="V6:V13" si="11">R6</f>
        <v>1.5019000000000002</v>
      </c>
      <c r="W6" s="37">
        <f t="shared" ref="W6:W13" si="12">H6-G6</f>
        <v>5.3498999999999999</v>
      </c>
      <c r="X6" s="37">
        <f t="shared" ref="X6:X13" si="13">(S6/W6)*100</f>
        <v>69.621862090880214</v>
      </c>
      <c r="Y6" s="37">
        <f t="shared" ref="Y6:Y13" si="14">(V6/W6)*100</f>
        <v>28.073421933120251</v>
      </c>
      <c r="Z6" s="37">
        <f t="shared" ref="Z6:Z13" si="15">(U6/W6)*100</f>
        <v>2.3047159759995424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>
      <c r="A7">
        <v>5015</v>
      </c>
      <c r="B7" t="s">
        <v>52</v>
      </c>
      <c r="C7" s="8" t="s">
        <v>42</v>
      </c>
      <c r="D7" s="28">
        <v>1.0183</v>
      </c>
      <c r="E7" s="37">
        <v>1.0185</v>
      </c>
      <c r="F7" s="37">
        <f t="shared" si="0"/>
        <v>-1.9999999999997797E-4</v>
      </c>
      <c r="G7" s="29">
        <f t="shared" ref="G7:G14" si="16">(D7+E7)/2</f>
        <v>1.0184</v>
      </c>
      <c r="H7" s="29">
        <v>6.9961000000000002</v>
      </c>
      <c r="I7" s="37">
        <v>2.9434999999999998</v>
      </c>
      <c r="J7" s="37">
        <v>2.9430999999999998</v>
      </c>
      <c r="K7" s="37">
        <f t="shared" si="2"/>
        <v>3.9999999999995595E-4</v>
      </c>
      <c r="L7" s="28">
        <f t="shared" si="3"/>
        <v>2.9432999999999998</v>
      </c>
      <c r="M7" s="29">
        <f t="shared" si="4"/>
        <v>1.9248999999999998</v>
      </c>
      <c r="N7" s="28">
        <v>2.7976999999999999</v>
      </c>
      <c r="O7" s="37">
        <v>2.7972999999999999</v>
      </c>
      <c r="P7" s="37">
        <f t="shared" si="5"/>
        <v>3.9999999999995595E-4</v>
      </c>
      <c r="Q7" s="28">
        <f t="shared" si="6"/>
        <v>2.7974999999999999</v>
      </c>
      <c r="R7" s="29">
        <f t="shared" si="7"/>
        <v>1.7790999999999999</v>
      </c>
      <c r="S7" s="37">
        <f t="shared" si="8"/>
        <v>4.0528000000000004</v>
      </c>
      <c r="T7" s="37">
        <f t="shared" si="9"/>
        <v>1.9248999999999998</v>
      </c>
      <c r="U7" s="37">
        <f t="shared" si="10"/>
        <v>0.14579999999999993</v>
      </c>
      <c r="V7" s="37">
        <f t="shared" si="11"/>
        <v>1.7790999999999999</v>
      </c>
      <c r="W7" s="37">
        <f t="shared" si="12"/>
        <v>5.9777000000000005</v>
      </c>
      <c r="X7" s="37">
        <f t="shared" si="13"/>
        <v>67.798651655318949</v>
      </c>
      <c r="Y7" s="37">
        <f t="shared" si="14"/>
        <v>29.762283152383016</v>
      </c>
      <c r="Z7" s="37">
        <f t="shared" si="15"/>
        <v>2.4390651922980395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>
      <c r="A8">
        <v>5015</v>
      </c>
      <c r="B8" t="s">
        <v>53</v>
      </c>
      <c r="C8" s="8" t="s">
        <v>43</v>
      </c>
      <c r="D8" s="28">
        <v>0.95399999999999996</v>
      </c>
      <c r="E8" s="37">
        <v>0.95430000000000004</v>
      </c>
      <c r="F8" s="37">
        <f t="shared" si="0"/>
        <v>-3.0000000000007798E-4</v>
      </c>
      <c r="G8" s="29">
        <f t="shared" si="16"/>
        <v>0.95415000000000005</v>
      </c>
      <c r="H8" s="29">
        <v>5.8422000000000001</v>
      </c>
      <c r="I8" s="37">
        <v>2.4668000000000001</v>
      </c>
      <c r="J8" s="37">
        <v>2.4666999999999999</v>
      </c>
      <c r="K8" s="37">
        <f t="shared" si="2"/>
        <v>1.0000000000021103E-4</v>
      </c>
      <c r="L8" s="28">
        <f t="shared" si="3"/>
        <v>2.4667500000000002</v>
      </c>
      <c r="M8" s="29">
        <f t="shared" si="4"/>
        <v>1.5126000000000002</v>
      </c>
      <c r="N8" s="28">
        <v>2.3384999999999998</v>
      </c>
      <c r="O8" s="37">
        <v>2.3386999999999998</v>
      </c>
      <c r="P8" s="37">
        <f t="shared" si="5"/>
        <v>-1.9999999999997797E-4</v>
      </c>
      <c r="Q8" s="28">
        <f t="shared" si="6"/>
        <v>2.3385999999999996</v>
      </c>
      <c r="R8" s="29">
        <f t="shared" si="7"/>
        <v>1.3844499999999995</v>
      </c>
      <c r="S8" s="37">
        <f t="shared" si="8"/>
        <v>3.3754499999999998</v>
      </c>
      <c r="T8" s="37">
        <f t="shared" si="9"/>
        <v>1.5126000000000002</v>
      </c>
      <c r="U8" s="37">
        <f t="shared" si="10"/>
        <v>0.12815000000000065</v>
      </c>
      <c r="V8" s="37">
        <f t="shared" si="11"/>
        <v>1.3844499999999995</v>
      </c>
      <c r="W8" s="37">
        <f t="shared" si="12"/>
        <v>4.8880499999999998</v>
      </c>
      <c r="X8" s="37">
        <f t="shared" si="13"/>
        <v>69.055144689600141</v>
      </c>
      <c r="Y8" s="37">
        <f t="shared" si="14"/>
        <v>28.323155450537531</v>
      </c>
      <c r="Z8" s="37">
        <f t="shared" si="15"/>
        <v>2.6216998598623311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>
      <c r="A9">
        <v>5015</v>
      </c>
      <c r="B9" t="s">
        <v>54</v>
      </c>
      <c r="C9" s="8" t="s">
        <v>44</v>
      </c>
      <c r="D9" s="28">
        <v>1.0201</v>
      </c>
      <c r="E9" s="37">
        <v>1.02</v>
      </c>
      <c r="F9" s="37">
        <f t="shared" si="0"/>
        <v>9.9999999999988987E-5</v>
      </c>
      <c r="G9" s="29">
        <f t="shared" si="16"/>
        <v>1.0200499999999999</v>
      </c>
      <c r="H9" s="29">
        <v>7.3226000000000004</v>
      </c>
      <c r="I9" s="37">
        <v>2.9521000000000002</v>
      </c>
      <c r="J9" s="37">
        <v>2.9521000000000002</v>
      </c>
      <c r="K9" s="37">
        <f t="shared" si="2"/>
        <v>0</v>
      </c>
      <c r="L9" s="28">
        <f t="shared" si="3"/>
        <v>2.9521000000000002</v>
      </c>
      <c r="M9" s="29">
        <f t="shared" si="4"/>
        <v>1.9320500000000003</v>
      </c>
      <c r="N9" s="28">
        <v>2.7953000000000001</v>
      </c>
      <c r="O9" s="37">
        <v>2.7951000000000001</v>
      </c>
      <c r="P9" s="37">
        <f t="shared" si="5"/>
        <v>1.9999999999997797E-4</v>
      </c>
      <c r="Q9" s="28">
        <f t="shared" si="6"/>
        <v>2.7952000000000004</v>
      </c>
      <c r="R9" s="29">
        <f t="shared" si="7"/>
        <v>1.7751500000000004</v>
      </c>
      <c r="S9" s="37">
        <f t="shared" si="8"/>
        <v>4.3704999999999998</v>
      </c>
      <c r="T9" s="37">
        <f t="shared" si="9"/>
        <v>1.9320500000000003</v>
      </c>
      <c r="U9" s="37">
        <f t="shared" si="10"/>
        <v>0.15689999999999982</v>
      </c>
      <c r="V9" s="37">
        <f t="shared" si="11"/>
        <v>1.7751500000000004</v>
      </c>
      <c r="W9" s="37">
        <f t="shared" si="12"/>
        <v>6.3025500000000001</v>
      </c>
      <c r="X9" s="37">
        <f t="shared" si="13"/>
        <v>69.344947679907335</v>
      </c>
      <c r="Y9" s="37">
        <f t="shared" si="14"/>
        <v>28.165583771647988</v>
      </c>
      <c r="Z9" s="37">
        <f t="shared" si="15"/>
        <v>2.4894685484446741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>
      <c r="A10">
        <v>5015</v>
      </c>
      <c r="B10" t="s">
        <v>55</v>
      </c>
      <c r="C10" s="8" t="s">
        <v>45</v>
      </c>
      <c r="D10" s="28">
        <v>0.97840000000000005</v>
      </c>
      <c r="E10" s="37">
        <v>0.97850000000000004</v>
      </c>
      <c r="F10" s="37">
        <f t="shared" si="0"/>
        <v>-9.9999999999988987E-5</v>
      </c>
      <c r="G10" s="29">
        <f t="shared" si="16"/>
        <v>0.97845000000000004</v>
      </c>
      <c r="H10" s="29">
        <v>7.0667</v>
      </c>
      <c r="I10" s="37">
        <v>3.1301000000000001</v>
      </c>
      <c r="J10" s="37">
        <v>3.1297999999999999</v>
      </c>
      <c r="K10" s="37">
        <f t="shared" si="2"/>
        <v>3.00000000000189E-4</v>
      </c>
      <c r="L10" s="28">
        <f t="shared" si="3"/>
        <v>3.12995</v>
      </c>
      <c r="M10" s="29">
        <f t="shared" si="4"/>
        <v>2.1515</v>
      </c>
      <c r="N10" s="28">
        <v>2.9841000000000002</v>
      </c>
      <c r="O10" s="37">
        <v>2.9836</v>
      </c>
      <c r="P10" s="37">
        <f t="shared" si="5"/>
        <v>5.0000000000016698E-4</v>
      </c>
      <c r="Q10" s="28">
        <f t="shared" si="6"/>
        <v>2.9838500000000003</v>
      </c>
      <c r="R10" s="29">
        <f t="shared" si="7"/>
        <v>2.0054000000000003</v>
      </c>
      <c r="S10" s="37">
        <f t="shared" si="8"/>
        <v>3.93675</v>
      </c>
      <c r="T10" s="37">
        <f t="shared" si="9"/>
        <v>2.1515</v>
      </c>
      <c r="U10" s="37">
        <f t="shared" si="10"/>
        <v>0.14609999999999967</v>
      </c>
      <c r="V10" s="37">
        <f t="shared" si="11"/>
        <v>2.0054000000000003</v>
      </c>
      <c r="W10" s="37">
        <f t="shared" si="12"/>
        <v>6.0882500000000004</v>
      </c>
      <c r="X10" s="37">
        <f t="shared" si="13"/>
        <v>64.661438015850209</v>
      </c>
      <c r="Y10" s="37">
        <f t="shared" si="14"/>
        <v>32.93885763560958</v>
      </c>
      <c r="Z10" s="37">
        <f t="shared" si="15"/>
        <v>2.3997043485402156</v>
      </c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>
      <c r="A11">
        <v>5015</v>
      </c>
      <c r="B11" t="s">
        <v>56</v>
      </c>
      <c r="C11" s="8" t="s">
        <v>46</v>
      </c>
      <c r="D11" s="28">
        <v>1.0057</v>
      </c>
      <c r="E11" s="37">
        <v>1.0055000000000001</v>
      </c>
      <c r="F11" s="37">
        <f t="shared" si="0"/>
        <v>1.9999999999997797E-4</v>
      </c>
      <c r="G11" s="29">
        <f t="shared" si="16"/>
        <v>1.0056</v>
      </c>
      <c r="H11" s="29">
        <v>7.4147999999999996</v>
      </c>
      <c r="I11" s="37">
        <v>3.2728999999999999</v>
      </c>
      <c r="J11" s="37">
        <v>3.2725</v>
      </c>
      <c r="K11" s="37">
        <f t="shared" si="2"/>
        <v>3.9999999999995595E-4</v>
      </c>
      <c r="L11" s="28">
        <f t="shared" si="3"/>
        <v>3.2726999999999999</v>
      </c>
      <c r="M11" s="29">
        <f t="shared" si="4"/>
        <v>2.2671000000000001</v>
      </c>
      <c r="N11" s="37">
        <v>3.1214</v>
      </c>
      <c r="O11" s="37">
        <v>3.1219000000000001</v>
      </c>
      <c r="P11" s="37">
        <f t="shared" si="5"/>
        <v>-5.0000000000016698E-4</v>
      </c>
      <c r="Q11" s="28">
        <f t="shared" si="6"/>
        <v>3.1216499999999998</v>
      </c>
      <c r="R11" s="29">
        <f t="shared" si="7"/>
        <v>2.1160499999999995</v>
      </c>
      <c r="S11" s="37">
        <f t="shared" si="8"/>
        <v>4.1420999999999992</v>
      </c>
      <c r="T11" s="37">
        <f t="shared" si="9"/>
        <v>2.2671000000000001</v>
      </c>
      <c r="U11" s="37">
        <f t="shared" si="10"/>
        <v>0.15105000000000057</v>
      </c>
      <c r="V11" s="37">
        <f t="shared" si="11"/>
        <v>2.1160499999999995</v>
      </c>
      <c r="W11" s="37">
        <f t="shared" si="12"/>
        <v>6.4091999999999993</v>
      </c>
      <c r="X11" s="37">
        <f t="shared" si="13"/>
        <v>64.627410597266419</v>
      </c>
      <c r="Y11" s="37">
        <f t="shared" si="14"/>
        <v>33.015821007302002</v>
      </c>
      <c r="Z11" s="37">
        <f t="shared" si="15"/>
        <v>2.3567683954315766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>
      <c r="A12">
        <v>5015</v>
      </c>
      <c r="B12" t="s">
        <v>57</v>
      </c>
      <c r="C12" s="8" t="s">
        <v>47</v>
      </c>
      <c r="D12" s="28">
        <v>1.0239</v>
      </c>
      <c r="E12" s="37">
        <v>1.0242</v>
      </c>
      <c r="F12" s="37">
        <f t="shared" si="0"/>
        <v>-2.9999999999996696E-4</v>
      </c>
      <c r="G12" s="29">
        <f t="shared" si="16"/>
        <v>1.0240499999999999</v>
      </c>
      <c r="H12" s="29">
        <v>7.5088999999999997</v>
      </c>
      <c r="I12" s="37">
        <v>3.4561000000000002</v>
      </c>
      <c r="J12" s="37">
        <v>3.4561000000000002</v>
      </c>
      <c r="K12" s="37">
        <f t="shared" si="2"/>
        <v>0</v>
      </c>
      <c r="L12" s="28">
        <f t="shared" si="3"/>
        <v>3.4561000000000002</v>
      </c>
      <c r="M12" s="29">
        <f t="shared" si="4"/>
        <v>2.4320500000000003</v>
      </c>
      <c r="N12" s="28">
        <v>3.3052000000000001</v>
      </c>
      <c r="O12" s="37">
        <v>3.3048000000000002</v>
      </c>
      <c r="P12" s="37">
        <f t="shared" si="5"/>
        <v>3.9999999999995595E-4</v>
      </c>
      <c r="Q12" s="28">
        <f t="shared" si="6"/>
        <v>3.3050000000000002</v>
      </c>
      <c r="R12" s="29">
        <f t="shared" si="7"/>
        <v>2.2809500000000003</v>
      </c>
      <c r="S12" s="37">
        <f t="shared" si="8"/>
        <v>4.0527999999999995</v>
      </c>
      <c r="T12" s="37">
        <f t="shared" si="9"/>
        <v>2.4320500000000003</v>
      </c>
      <c r="U12" s="37">
        <f t="shared" si="10"/>
        <v>0.15110000000000001</v>
      </c>
      <c r="V12" s="37">
        <f t="shared" si="11"/>
        <v>2.2809500000000003</v>
      </c>
      <c r="W12" s="37">
        <f t="shared" si="12"/>
        <v>6.4848499999999998</v>
      </c>
      <c r="X12" s="37">
        <f t="shared" si="13"/>
        <v>62.49643399616027</v>
      </c>
      <c r="Y12" s="37">
        <f t="shared" si="14"/>
        <v>35.173519819271078</v>
      </c>
      <c r="Z12" s="37">
        <f t="shared" si="15"/>
        <v>2.3300461845686486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>
      <c r="A13">
        <v>5015</v>
      </c>
      <c r="B13" t="s">
        <v>58</v>
      </c>
      <c r="C13" s="8" t="s">
        <v>48</v>
      </c>
      <c r="D13" s="28">
        <v>1.0039</v>
      </c>
      <c r="E13" s="37">
        <v>1.0044</v>
      </c>
      <c r="F13" s="37">
        <f t="shared" si="0"/>
        <v>-4.9999999999994493E-4</v>
      </c>
      <c r="G13" s="29">
        <f t="shared" si="16"/>
        <v>1.0041500000000001</v>
      </c>
      <c r="H13" s="29">
        <v>7.9617000000000004</v>
      </c>
      <c r="I13" s="37">
        <v>3.7519</v>
      </c>
      <c r="J13" s="37">
        <v>3.7515999999999998</v>
      </c>
      <c r="K13" s="37">
        <f t="shared" si="2"/>
        <v>3.00000000000189E-4</v>
      </c>
      <c r="L13" s="28">
        <f t="shared" si="3"/>
        <v>3.7517499999999999</v>
      </c>
      <c r="M13" s="29">
        <f t="shared" si="4"/>
        <v>2.7475999999999998</v>
      </c>
      <c r="N13" s="37">
        <v>3.5905999999999998</v>
      </c>
      <c r="O13" s="37">
        <v>3.5903</v>
      </c>
      <c r="P13" s="37">
        <f t="shared" si="5"/>
        <v>2.9999999999974492E-4</v>
      </c>
      <c r="Q13" s="28">
        <f t="shared" si="6"/>
        <v>3.5904499999999997</v>
      </c>
      <c r="R13" s="29">
        <f t="shared" si="7"/>
        <v>2.5862999999999996</v>
      </c>
      <c r="S13" s="37">
        <f t="shared" si="8"/>
        <v>4.209950000000001</v>
      </c>
      <c r="T13" s="37">
        <f t="shared" si="9"/>
        <v>2.7475999999999998</v>
      </c>
      <c r="U13" s="37">
        <f t="shared" si="10"/>
        <v>0.16130000000000022</v>
      </c>
      <c r="V13" s="37">
        <f t="shared" si="11"/>
        <v>2.5862999999999996</v>
      </c>
      <c r="W13" s="37">
        <f t="shared" si="12"/>
        <v>6.9575500000000003</v>
      </c>
      <c r="X13" s="37">
        <f t="shared" si="13"/>
        <v>60.509087250540794</v>
      </c>
      <c r="Y13" s="37">
        <f t="shared" si="14"/>
        <v>37.172567929802867</v>
      </c>
      <c r="Z13" s="37">
        <f t="shared" si="15"/>
        <v>2.3183448196563474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>
      <c r="C14" s="8" t="s">
        <v>49</v>
      </c>
      <c r="D14" s="28">
        <v>1.0223</v>
      </c>
      <c r="E14" s="37">
        <v>1.0226999999999999</v>
      </c>
      <c r="F14" s="37">
        <f t="shared" si="0"/>
        <v>-3.9999999999995595E-4</v>
      </c>
      <c r="G14" s="29">
        <f t="shared" si="16"/>
        <v>1.0225</v>
      </c>
      <c r="H14" s="29"/>
      <c r="I14" s="37"/>
      <c r="J14" s="37"/>
      <c r="K14" s="37"/>
      <c r="L14" s="28"/>
      <c r="M14" s="29"/>
      <c r="N14" s="28"/>
      <c r="O14" s="37"/>
      <c r="P14" s="37"/>
      <c r="Q14" s="28"/>
      <c r="R14" s="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>
      <c r="D15" s="28"/>
      <c r="E15" s="37"/>
      <c r="F15" s="37"/>
      <c r="G15" s="29"/>
      <c r="H15" s="29"/>
      <c r="I15" s="37"/>
      <c r="J15" s="37"/>
      <c r="K15" s="37"/>
      <c r="L15" s="28"/>
      <c r="M15" s="29"/>
      <c r="N15" s="28"/>
      <c r="O15" s="37"/>
      <c r="P15" s="37"/>
      <c r="Q15" s="28"/>
      <c r="R15" s="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>
      <c r="D16" s="28"/>
      <c r="E16" s="37"/>
      <c r="F16" s="37"/>
      <c r="G16" s="29"/>
      <c r="H16" s="29"/>
      <c r="I16" s="37"/>
      <c r="J16" s="37"/>
      <c r="K16" s="37"/>
      <c r="L16" s="28"/>
      <c r="M16" s="29"/>
      <c r="N16" s="28"/>
      <c r="O16" s="37"/>
      <c r="P16" s="37"/>
      <c r="Q16" s="28"/>
      <c r="R16" s="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4:38">
      <c r="D17" s="28"/>
      <c r="E17" s="37"/>
      <c r="F17" s="37"/>
      <c r="G17" s="29"/>
      <c r="H17" s="29"/>
      <c r="I17" s="37"/>
      <c r="J17" s="37"/>
      <c r="K17" s="37"/>
      <c r="L17" s="28"/>
      <c r="M17" s="29"/>
      <c r="N17" s="28"/>
      <c r="O17" s="37"/>
      <c r="P17" s="37"/>
      <c r="Q17" s="28"/>
      <c r="R17" s="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4:38">
      <c r="D18" s="28"/>
      <c r="E18" s="37"/>
      <c r="F18" s="37"/>
      <c r="G18" s="29"/>
      <c r="H18" s="29"/>
      <c r="I18" s="37"/>
      <c r="J18" s="37"/>
      <c r="K18" s="37"/>
      <c r="L18" s="28"/>
      <c r="M18" s="29"/>
      <c r="N18" s="28"/>
      <c r="O18" s="37"/>
      <c r="P18" s="37"/>
      <c r="Q18" s="28"/>
      <c r="R18" s="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4:38">
      <c r="D19" s="28"/>
      <c r="E19" s="37"/>
      <c r="F19" s="37"/>
      <c r="G19" s="29"/>
      <c r="H19" s="29"/>
      <c r="I19" s="37"/>
      <c r="J19" s="37"/>
      <c r="K19" s="37"/>
      <c r="L19" s="28"/>
      <c r="M19" s="29"/>
      <c r="N19" s="28"/>
      <c r="O19" s="37"/>
      <c r="P19" s="37"/>
      <c r="Q19" s="28"/>
      <c r="R19" s="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4:38">
      <c r="D20" s="28"/>
      <c r="E20" s="37"/>
      <c r="F20" s="37"/>
      <c r="G20" s="29"/>
      <c r="H20" s="29"/>
      <c r="I20" s="37"/>
      <c r="J20" s="37"/>
      <c r="K20" s="37"/>
      <c r="L20" s="28"/>
      <c r="M20" s="29"/>
      <c r="N20" s="28"/>
      <c r="O20" s="37"/>
      <c r="P20" s="37"/>
      <c r="Q20" s="28"/>
      <c r="R20" s="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4:38">
      <c r="D21" s="28"/>
      <c r="E21" s="37"/>
      <c r="F21" s="37"/>
      <c r="G21" s="29"/>
      <c r="H21" s="29"/>
      <c r="I21" s="37"/>
      <c r="J21" s="37"/>
      <c r="K21" s="37"/>
      <c r="L21" s="28"/>
      <c r="M21" s="29"/>
      <c r="N21" s="28"/>
      <c r="O21" s="37"/>
      <c r="P21" s="37"/>
      <c r="Q21" s="28"/>
      <c r="R21" s="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4:38">
      <c r="D22" s="28"/>
      <c r="E22" s="37"/>
      <c r="F22" s="37"/>
      <c r="G22" s="29"/>
      <c r="H22" s="29"/>
      <c r="I22" s="37"/>
      <c r="J22" s="37"/>
      <c r="K22" s="37"/>
      <c r="L22" s="28"/>
      <c r="M22" s="29"/>
      <c r="N22" s="28"/>
      <c r="O22" s="37"/>
      <c r="P22" s="37"/>
      <c r="Q22" s="28"/>
      <c r="R22" s="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4:38">
      <c r="D23" s="28"/>
      <c r="E23" s="37"/>
      <c r="F23" s="37"/>
      <c r="G23" s="29"/>
      <c r="H23" s="29"/>
      <c r="I23" s="37"/>
      <c r="J23" s="37"/>
      <c r="K23" s="37"/>
      <c r="L23" s="28"/>
      <c r="M23" s="29"/>
      <c r="N23" s="28"/>
      <c r="O23" s="37"/>
      <c r="P23" s="37"/>
      <c r="Q23" s="28"/>
      <c r="R23" s="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4:38">
      <c r="D24" s="28"/>
      <c r="E24" s="37"/>
      <c r="F24" s="37"/>
      <c r="G24" s="29"/>
      <c r="H24" s="29"/>
      <c r="I24" s="37"/>
      <c r="J24" s="37"/>
      <c r="K24" s="37"/>
      <c r="L24" s="28"/>
      <c r="M24" s="29"/>
      <c r="N24" s="28"/>
      <c r="O24" s="37"/>
      <c r="P24" s="37"/>
      <c r="Q24" s="28"/>
      <c r="R24" s="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4:38">
      <c r="D25" s="28"/>
      <c r="E25" s="37"/>
      <c r="F25" s="37"/>
      <c r="G25" s="29"/>
      <c r="H25" s="29"/>
      <c r="I25" s="37"/>
      <c r="J25" s="37"/>
      <c r="K25" s="37"/>
      <c r="L25" s="28"/>
      <c r="M25" s="29"/>
      <c r="N25" s="28"/>
      <c r="O25" s="37"/>
      <c r="P25" s="37"/>
      <c r="Q25" s="28"/>
      <c r="R25" s="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4:38">
      <c r="D26" s="28"/>
      <c r="E26" s="37"/>
      <c r="F26" s="37"/>
      <c r="G26" s="29"/>
      <c r="H26" s="29"/>
      <c r="I26" s="37"/>
      <c r="J26" s="37"/>
      <c r="K26" s="37"/>
      <c r="L26" s="28"/>
      <c r="M26" s="29"/>
      <c r="N26" s="28"/>
      <c r="O26" s="37"/>
      <c r="P26" s="37"/>
      <c r="Q26" s="28"/>
      <c r="R26" s="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4:38">
      <c r="D27" s="28"/>
      <c r="E27" s="37"/>
      <c r="F27" s="37"/>
      <c r="G27" s="29"/>
      <c r="H27" s="29"/>
      <c r="I27" s="37"/>
      <c r="J27" s="37"/>
      <c r="K27" s="37"/>
      <c r="L27" s="28"/>
      <c r="M27" s="29"/>
      <c r="N27" s="28"/>
      <c r="O27" s="37"/>
      <c r="P27" s="37"/>
      <c r="Q27" s="28"/>
      <c r="R27" s="2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4:38">
      <c r="D28" s="28"/>
      <c r="E28" s="37"/>
      <c r="F28" s="37"/>
      <c r="G28" s="29"/>
      <c r="H28" s="29"/>
      <c r="I28" s="37"/>
      <c r="J28" s="37"/>
      <c r="K28" s="37"/>
      <c r="L28" s="28"/>
      <c r="M28" s="29"/>
      <c r="N28" s="28"/>
      <c r="O28" s="37"/>
      <c r="P28" s="37"/>
      <c r="Q28" s="28"/>
      <c r="R28" s="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4:38">
      <c r="D29" s="28"/>
      <c r="E29" s="37"/>
      <c r="F29" s="37"/>
      <c r="G29" s="29"/>
      <c r="H29" s="29"/>
      <c r="I29" s="37"/>
      <c r="J29" s="37"/>
      <c r="K29" s="37"/>
      <c r="L29" s="28"/>
      <c r="M29" s="29"/>
      <c r="N29" s="28"/>
      <c r="O29" s="37"/>
      <c r="P29" s="37"/>
      <c r="Q29" s="28"/>
      <c r="R29" s="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4:38">
      <c r="D30" s="28"/>
      <c r="E30" s="37"/>
      <c r="F30" s="37"/>
      <c r="G30" s="29"/>
      <c r="H30" s="29"/>
      <c r="I30" s="37"/>
      <c r="J30" s="37"/>
      <c r="K30" s="37"/>
      <c r="L30" s="28"/>
      <c r="M30" s="29"/>
      <c r="N30" s="28"/>
      <c r="O30" s="37"/>
      <c r="P30" s="37"/>
      <c r="Q30" s="28"/>
      <c r="R30" s="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4:38">
      <c r="D31" s="28"/>
      <c r="E31" s="37"/>
      <c r="F31" s="37"/>
      <c r="G31" s="29"/>
      <c r="H31" s="29"/>
      <c r="I31" s="37"/>
      <c r="J31" s="37"/>
      <c r="K31" s="37"/>
      <c r="L31" s="28"/>
      <c r="M31" s="29"/>
      <c r="N31" s="28"/>
      <c r="O31" s="37"/>
      <c r="P31" s="37"/>
      <c r="Q31" s="28"/>
      <c r="R31" s="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4:38">
      <c r="D32" s="28"/>
      <c r="E32" s="37"/>
      <c r="F32" s="37"/>
      <c r="G32" s="29"/>
      <c r="H32" s="29"/>
      <c r="I32" s="37"/>
      <c r="J32" s="37"/>
      <c r="K32" s="37"/>
      <c r="L32" s="28"/>
      <c r="M32" s="29"/>
      <c r="N32" s="28"/>
      <c r="O32" s="37"/>
      <c r="P32" s="37"/>
      <c r="Q32" s="28"/>
      <c r="R32" s="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4:38">
      <c r="D33" s="28"/>
      <c r="E33" s="37"/>
      <c r="F33" s="37"/>
      <c r="G33" s="29"/>
      <c r="H33" s="29"/>
      <c r="I33" s="37"/>
      <c r="J33" s="37"/>
      <c r="K33" s="37"/>
      <c r="L33" s="28"/>
      <c r="M33" s="29"/>
      <c r="N33" s="28"/>
      <c r="O33" s="37"/>
      <c r="P33" s="37"/>
      <c r="Q33" s="28"/>
      <c r="R33" s="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4:38">
      <c r="D34" s="28"/>
      <c r="E34" s="37"/>
      <c r="F34" s="37"/>
      <c r="G34" s="29"/>
      <c r="H34" s="29"/>
      <c r="I34" s="37"/>
      <c r="J34" s="37"/>
      <c r="K34" s="37"/>
      <c r="L34" s="28"/>
      <c r="M34" s="29"/>
      <c r="N34" s="28"/>
      <c r="O34" s="37"/>
      <c r="P34" s="37"/>
      <c r="Q34" s="28"/>
      <c r="R34" s="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4:38">
      <c r="D35" s="28"/>
      <c r="E35" s="37"/>
      <c r="F35" s="37"/>
      <c r="G35" s="29"/>
      <c r="H35" s="29"/>
      <c r="I35" s="37"/>
      <c r="J35" s="37"/>
      <c r="K35" s="37"/>
      <c r="L35" s="28"/>
      <c r="M35" s="29"/>
      <c r="N35" s="28"/>
      <c r="O35" s="37"/>
      <c r="P35" s="37"/>
      <c r="Q35" s="28"/>
      <c r="R35" s="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4:38">
      <c r="D36" s="28"/>
      <c r="E36" s="37"/>
      <c r="F36" s="37"/>
      <c r="G36" s="29"/>
      <c r="H36" s="29"/>
      <c r="I36" s="37"/>
      <c r="J36" s="37"/>
      <c r="K36" s="37"/>
      <c r="L36" s="28"/>
      <c r="M36" s="29"/>
      <c r="N36" s="28"/>
      <c r="O36" s="37"/>
      <c r="P36" s="37"/>
      <c r="Q36" s="28"/>
      <c r="R36" s="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4:38">
      <c r="D37" s="28"/>
      <c r="E37" s="37"/>
      <c r="F37" s="37"/>
      <c r="G37" s="29"/>
      <c r="H37" s="29"/>
      <c r="I37" s="37"/>
      <c r="J37" s="37"/>
      <c r="K37" s="37"/>
      <c r="L37" s="28"/>
      <c r="M37" s="29"/>
      <c r="N37" s="28"/>
      <c r="O37" s="37"/>
      <c r="P37" s="37"/>
      <c r="Q37" s="28"/>
      <c r="R37" s="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4:38">
      <c r="D38" s="28"/>
      <c r="E38" s="37"/>
      <c r="F38" s="37"/>
      <c r="G38" s="29"/>
      <c r="H38" s="29"/>
      <c r="I38" s="37"/>
      <c r="J38" s="37"/>
      <c r="K38" s="37"/>
      <c r="L38" s="28"/>
      <c r="M38" s="29"/>
      <c r="N38" s="28"/>
      <c r="O38" s="37"/>
      <c r="P38" s="37"/>
      <c r="Q38" s="28"/>
      <c r="R38" s="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4:38">
      <c r="D39" s="28"/>
      <c r="E39" s="37"/>
      <c r="F39" s="37"/>
      <c r="G39" s="29"/>
      <c r="H39" s="29"/>
      <c r="I39" s="37"/>
      <c r="J39" s="37"/>
      <c r="K39" s="37"/>
      <c r="L39" s="28"/>
      <c r="M39" s="29"/>
      <c r="N39" s="28"/>
      <c r="O39" s="37"/>
      <c r="P39" s="37"/>
      <c r="Q39" s="28"/>
      <c r="R39" s="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4:38">
      <c r="D40" s="28"/>
      <c r="E40" s="37"/>
      <c r="F40" s="37"/>
      <c r="G40" s="29"/>
      <c r="H40" s="29"/>
      <c r="I40" s="37"/>
      <c r="J40" s="37"/>
      <c r="K40" s="37"/>
      <c r="L40" s="28"/>
      <c r="M40" s="29"/>
      <c r="N40" s="28"/>
      <c r="O40" s="37"/>
      <c r="P40" s="37"/>
      <c r="Q40" s="28"/>
      <c r="R40" s="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4:38">
      <c r="D41" s="28"/>
      <c r="E41" s="37"/>
      <c r="F41" s="37"/>
      <c r="G41" s="29"/>
      <c r="H41" s="29"/>
      <c r="I41" s="37"/>
      <c r="J41" s="37"/>
      <c r="K41" s="37"/>
      <c r="L41" s="28"/>
      <c r="M41" s="29"/>
      <c r="N41" s="28"/>
      <c r="O41" s="37"/>
      <c r="P41" s="37"/>
      <c r="Q41" s="28"/>
      <c r="R41" s="2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4:38">
      <c r="D42" s="28"/>
      <c r="E42" s="37"/>
      <c r="F42" s="37"/>
      <c r="G42" s="29"/>
      <c r="H42" s="29"/>
      <c r="I42" s="37"/>
      <c r="J42" s="37"/>
      <c r="K42" s="37"/>
      <c r="L42" s="28"/>
      <c r="M42" s="29"/>
      <c r="N42" s="28"/>
      <c r="O42" s="37"/>
      <c r="P42" s="37"/>
      <c r="Q42" s="28"/>
      <c r="R42" s="2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4:38">
      <c r="D43" s="28"/>
      <c r="E43" s="37"/>
      <c r="F43" s="37"/>
      <c r="G43" s="29"/>
      <c r="H43" s="29"/>
      <c r="I43" s="37"/>
      <c r="J43" s="37"/>
      <c r="K43" s="37"/>
      <c r="L43" s="28"/>
      <c r="M43" s="29"/>
      <c r="N43" s="28"/>
      <c r="O43" s="37"/>
      <c r="P43" s="37"/>
      <c r="Q43" s="28"/>
      <c r="R43" s="29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4:38">
      <c r="D44" s="28"/>
      <c r="E44" s="37"/>
      <c r="F44" s="37"/>
      <c r="G44" s="29"/>
      <c r="H44" s="29"/>
      <c r="I44" s="37"/>
      <c r="J44" s="37"/>
      <c r="K44" s="37"/>
      <c r="L44" s="28"/>
      <c r="M44" s="29"/>
      <c r="N44" s="28"/>
      <c r="O44" s="37"/>
      <c r="P44" s="37"/>
      <c r="Q44" s="28"/>
      <c r="R44" s="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19" sqref="G19"/>
    </sheetView>
  </sheetViews>
  <sheetFormatPr defaultRowHeight="15"/>
  <cols>
    <col min="1" max="1" width="16.42578125" bestFit="1" customWidth="1"/>
    <col min="3" max="3" width="12.42578125" bestFit="1" customWidth="1"/>
    <col min="6" max="6" width="10.5703125" bestFit="1" customWidth="1"/>
  </cols>
  <sheetData>
    <row r="1" spans="1:8">
      <c r="A1" s="23" t="s">
        <v>63</v>
      </c>
      <c r="B1" s="24"/>
      <c r="C1" s="24"/>
      <c r="D1" s="24"/>
      <c r="E1" s="24"/>
      <c r="F1" s="24"/>
      <c r="G1" s="24"/>
      <c r="H1" s="25"/>
    </row>
    <row r="2" spans="1:8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19</v>
      </c>
      <c r="F2" s="21" t="s">
        <v>20</v>
      </c>
      <c r="G2" s="21" t="s">
        <v>62</v>
      </c>
      <c r="H2" s="26" t="s">
        <v>21</v>
      </c>
    </row>
    <row r="3" spans="1:8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9"/>
      <c r="G3" s="9"/>
      <c r="H3" s="10"/>
    </row>
    <row r="4" spans="1:8">
      <c r="A4" s="19" t="s">
        <v>27</v>
      </c>
      <c r="B4" s="28">
        <f>'RAW DATA'!S5</f>
        <v>2.1130499999999999</v>
      </c>
      <c r="C4" s="28">
        <f>'RAW DATA'!T5</f>
        <v>0.73250000000000015</v>
      </c>
      <c r="D4" s="28">
        <f>'RAW DATA'!U5</f>
        <v>5.7300000000000129E-2</v>
      </c>
      <c r="E4" s="28">
        <f>'RAW DATA'!W5</f>
        <v>2.8455500000000002</v>
      </c>
      <c r="F4" s="28">
        <f>'RAW DATA'!X5</f>
        <v>74.258052046177355</v>
      </c>
      <c r="G4" s="28">
        <f>'RAW DATA'!Y5</f>
        <v>23.728277485899035</v>
      </c>
      <c r="H4" s="29">
        <f>'RAW DATA'!Z5</f>
        <v>2.0136704679236046</v>
      </c>
    </row>
    <row r="5" spans="1:8">
      <c r="A5" s="30" t="s">
        <v>28</v>
      </c>
      <c r="B5" s="28">
        <f>'RAW DATA'!S6</f>
        <v>3.7247000000000003</v>
      </c>
      <c r="C5" s="28">
        <f>'RAW DATA'!T6</f>
        <v>1.6251999999999998</v>
      </c>
      <c r="D5" s="28">
        <f>'RAW DATA'!U6</f>
        <v>0.12329999999999952</v>
      </c>
      <c r="E5" s="28">
        <f>'RAW DATA'!W6</f>
        <v>5.3498999999999999</v>
      </c>
      <c r="F5" s="28">
        <f>'RAW DATA'!X6</f>
        <v>69.621862090880214</v>
      </c>
      <c r="G5" s="28">
        <f>'RAW DATA'!Y6</f>
        <v>28.073421933120251</v>
      </c>
      <c r="H5" s="29">
        <f>'RAW DATA'!Z6</f>
        <v>2.3047159759995424</v>
      </c>
    </row>
    <row r="6" spans="1:8">
      <c r="A6" s="19" t="s">
        <v>29</v>
      </c>
      <c r="B6" s="28">
        <f>'RAW DATA'!S7</f>
        <v>4.0528000000000004</v>
      </c>
      <c r="C6" s="28">
        <f>'RAW DATA'!T7</f>
        <v>1.9248999999999998</v>
      </c>
      <c r="D6" s="28">
        <f>'RAW DATA'!U7</f>
        <v>0.14579999999999993</v>
      </c>
      <c r="E6" s="28">
        <f>'RAW DATA'!W7</f>
        <v>5.9777000000000005</v>
      </c>
      <c r="F6" s="28">
        <f>'RAW DATA'!X7</f>
        <v>67.798651655318949</v>
      </c>
      <c r="G6" s="28">
        <f>'RAW DATA'!Y7</f>
        <v>29.762283152383016</v>
      </c>
      <c r="H6" s="29">
        <f>'RAW DATA'!Z7</f>
        <v>2.4390651922980395</v>
      </c>
    </row>
    <row r="7" spans="1:8">
      <c r="A7" s="19" t="s">
        <v>30</v>
      </c>
      <c r="B7" s="28">
        <f>'RAW DATA'!S8</f>
        <v>3.3754499999999998</v>
      </c>
      <c r="C7" s="28">
        <f>'RAW DATA'!T8</f>
        <v>1.5126000000000002</v>
      </c>
      <c r="D7" s="28">
        <f>'RAW DATA'!U8</f>
        <v>0.12815000000000065</v>
      </c>
      <c r="E7" s="28">
        <f>'RAW DATA'!W8</f>
        <v>4.8880499999999998</v>
      </c>
      <c r="F7" s="28">
        <f>'RAW DATA'!X8</f>
        <v>69.055144689600141</v>
      </c>
      <c r="G7" s="28">
        <f>'RAW DATA'!Y8</f>
        <v>28.323155450537531</v>
      </c>
      <c r="H7" s="29">
        <f>'RAW DATA'!Z8</f>
        <v>2.6216998598623311</v>
      </c>
    </row>
    <row r="8" spans="1:8">
      <c r="A8" s="19" t="s">
        <v>31</v>
      </c>
      <c r="B8" s="28">
        <f>'RAW DATA'!S9</f>
        <v>4.3704999999999998</v>
      </c>
      <c r="C8" s="28">
        <f>'RAW DATA'!T9</f>
        <v>1.9320500000000003</v>
      </c>
      <c r="D8" s="28">
        <f>'RAW DATA'!U9</f>
        <v>0.15689999999999982</v>
      </c>
      <c r="E8" s="28">
        <f>'RAW DATA'!W9</f>
        <v>6.3025500000000001</v>
      </c>
      <c r="F8" s="28">
        <f>'RAW DATA'!X9</f>
        <v>69.344947679907335</v>
      </c>
      <c r="G8" s="28">
        <f>'RAW DATA'!Y9</f>
        <v>28.165583771647988</v>
      </c>
      <c r="H8" s="29">
        <f>'RAW DATA'!Z9</f>
        <v>2.4894685484446741</v>
      </c>
    </row>
    <row r="9" spans="1:8">
      <c r="A9" s="19" t="s">
        <v>32</v>
      </c>
      <c r="B9" s="28">
        <f>'RAW DATA'!S10</f>
        <v>3.93675</v>
      </c>
      <c r="C9" s="28">
        <f>'RAW DATA'!T10</f>
        <v>2.1515</v>
      </c>
      <c r="D9" s="28">
        <f>'RAW DATA'!U10</f>
        <v>0.14609999999999967</v>
      </c>
      <c r="E9" s="28">
        <f>'RAW DATA'!W10</f>
        <v>6.0882500000000004</v>
      </c>
      <c r="F9" s="28">
        <f>'RAW DATA'!X10</f>
        <v>64.661438015850209</v>
      </c>
      <c r="G9" s="28">
        <f>'RAW DATA'!Y10</f>
        <v>32.93885763560958</v>
      </c>
      <c r="H9" s="29">
        <f>'RAW DATA'!Z10</f>
        <v>2.3997043485402156</v>
      </c>
    </row>
    <row r="10" spans="1:8">
      <c r="A10" s="19" t="s">
        <v>33</v>
      </c>
      <c r="B10" s="28">
        <f>'RAW DATA'!S11</f>
        <v>4.1420999999999992</v>
      </c>
      <c r="C10" s="28">
        <f>'RAW DATA'!T11</f>
        <v>2.2671000000000001</v>
      </c>
      <c r="D10" s="28">
        <f>'RAW DATA'!U11</f>
        <v>0.15105000000000057</v>
      </c>
      <c r="E10" s="28">
        <f>'RAW DATA'!W11</f>
        <v>6.4091999999999993</v>
      </c>
      <c r="F10" s="28">
        <f>'RAW DATA'!X11</f>
        <v>64.627410597266419</v>
      </c>
      <c r="G10" s="28">
        <f>'RAW DATA'!Y11</f>
        <v>33.015821007302002</v>
      </c>
      <c r="H10" s="29">
        <f>'RAW DATA'!Z11</f>
        <v>2.3567683954315766</v>
      </c>
    </row>
    <row r="11" spans="1:8">
      <c r="A11" s="19" t="s">
        <v>34</v>
      </c>
      <c r="B11" s="28">
        <f>'RAW DATA'!S12</f>
        <v>4.0527999999999995</v>
      </c>
      <c r="C11" s="28">
        <f>'RAW DATA'!T12</f>
        <v>2.4320500000000003</v>
      </c>
      <c r="D11" s="28">
        <f>'RAW DATA'!U12</f>
        <v>0.15110000000000001</v>
      </c>
      <c r="E11" s="28">
        <f>'RAW DATA'!W12</f>
        <v>6.4848499999999998</v>
      </c>
      <c r="F11" s="28">
        <f>'RAW DATA'!X12</f>
        <v>62.49643399616027</v>
      </c>
      <c r="G11" s="28">
        <f>'RAW DATA'!Y12</f>
        <v>35.173519819271078</v>
      </c>
      <c r="H11" s="29">
        <f>'RAW DATA'!Z12</f>
        <v>2.3300461845686486</v>
      </c>
    </row>
    <row r="12" spans="1:8">
      <c r="A12" s="27" t="s">
        <v>35</v>
      </c>
      <c r="B12" s="31">
        <f>'RAW DATA'!S13</f>
        <v>4.209950000000001</v>
      </c>
      <c r="C12" s="31">
        <f>'RAW DATA'!T13</f>
        <v>2.7475999999999998</v>
      </c>
      <c r="D12" s="31">
        <f>'RAW DATA'!U13</f>
        <v>0.16130000000000022</v>
      </c>
      <c r="E12" s="31">
        <f>'RAW DATA'!W13</f>
        <v>6.9575500000000003</v>
      </c>
      <c r="F12" s="31">
        <f>'RAW DATA'!X13</f>
        <v>60.509087250540794</v>
      </c>
      <c r="G12" s="31">
        <f>'RAW DATA'!Y13</f>
        <v>37.172567929802867</v>
      </c>
      <c r="H12" s="32">
        <f>'RAW DATA'!Z13</f>
        <v>2.3183448196563474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2011-04-26T16:42:35Z</dcterms:created>
  <dcterms:modified xsi:type="dcterms:W3CDTF">2012-05-09T21:24:03Z</dcterms:modified>
</cp:coreProperties>
</file>