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80" windowWidth="14955" windowHeight="870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5" i="1"/>
  <c r="Y6" i="1"/>
  <c r="Y7" i="1"/>
  <c r="Y8" i="1"/>
  <c r="Y9" i="1"/>
  <c r="Y10" i="1"/>
  <c r="Y11" i="1"/>
  <c r="Y12" i="1"/>
  <c r="Y5" i="1"/>
  <c r="X6" i="1"/>
  <c r="X7" i="1"/>
  <c r="X8" i="1"/>
  <c r="X9" i="1"/>
  <c r="X10" i="1"/>
  <c r="X11" i="1"/>
  <c r="X12" i="1"/>
  <c r="X5" i="1"/>
  <c r="W6" i="1"/>
  <c r="W7" i="1"/>
  <c r="W8" i="1"/>
  <c r="W9" i="1"/>
  <c r="W10" i="1"/>
  <c r="W11" i="1"/>
  <c r="W12" i="1"/>
  <c r="W5" i="1"/>
  <c r="V6" i="1"/>
  <c r="V7" i="1"/>
  <c r="V8" i="1"/>
  <c r="V9" i="1"/>
  <c r="V10" i="1"/>
  <c r="V11" i="1"/>
  <c r="V12" i="1"/>
  <c r="V5" i="1"/>
  <c r="T6" i="1"/>
  <c r="T7" i="1"/>
  <c r="T8" i="1"/>
  <c r="T9" i="1"/>
  <c r="T10" i="1"/>
  <c r="T11" i="1"/>
  <c r="T12" i="1"/>
  <c r="T5" i="1"/>
  <c r="U6" i="1"/>
  <c r="U7" i="1"/>
  <c r="U8" i="1"/>
  <c r="U9" i="1"/>
  <c r="U10" i="1"/>
  <c r="U11" i="1"/>
  <c r="U12" i="1"/>
  <c r="U5" i="1"/>
  <c r="S6" i="1"/>
  <c r="S7" i="1"/>
  <c r="S8" i="1"/>
  <c r="S9" i="1"/>
  <c r="S10" i="1"/>
  <c r="S11" i="1"/>
  <c r="S12" i="1"/>
  <c r="S5" i="1"/>
  <c r="G6" i="1"/>
  <c r="G7" i="1"/>
  <c r="G8" i="1"/>
  <c r="G9" i="1"/>
  <c r="G10" i="1"/>
  <c r="G11" i="1"/>
  <c r="G12" i="1"/>
  <c r="G5" i="1"/>
  <c r="L6" i="1"/>
  <c r="L7" i="1"/>
  <c r="L8" i="1"/>
  <c r="L9" i="1"/>
  <c r="L10" i="1"/>
  <c r="L11" i="1"/>
  <c r="L12" i="1"/>
  <c r="L5" i="1"/>
  <c r="R6" i="1"/>
  <c r="R7" i="1"/>
  <c r="R8" i="1"/>
  <c r="R9" i="1"/>
  <c r="R10" i="1"/>
  <c r="R11" i="1"/>
  <c r="R12" i="1"/>
  <c r="R5" i="1"/>
  <c r="Q6" i="1"/>
  <c r="Q7" i="1"/>
  <c r="Q8" i="1"/>
  <c r="Q9" i="1"/>
  <c r="Q10" i="1"/>
  <c r="Q11" i="1"/>
  <c r="Q12" i="1"/>
  <c r="Q5" i="1"/>
  <c r="P6" i="1"/>
  <c r="P7" i="1"/>
  <c r="P8" i="1"/>
  <c r="P9" i="1"/>
  <c r="P10" i="1"/>
  <c r="P11" i="1"/>
  <c r="P12" i="1"/>
  <c r="P5" i="1"/>
  <c r="M6" i="1"/>
  <c r="M7" i="1"/>
  <c r="M8" i="1"/>
  <c r="M9" i="1"/>
  <c r="M10" i="1"/>
  <c r="M11" i="1"/>
  <c r="M12" i="1"/>
  <c r="M5" i="1"/>
  <c r="K6" i="1"/>
  <c r="K7" i="1"/>
  <c r="K8" i="1"/>
  <c r="K9" i="1"/>
  <c r="K10" i="1"/>
  <c r="K11" i="1"/>
  <c r="K12" i="1"/>
  <c r="K5" i="1"/>
  <c r="F6" i="1"/>
  <c r="F7" i="1"/>
  <c r="F8" i="1"/>
  <c r="F9" i="1"/>
  <c r="F10" i="1"/>
  <c r="F11" i="1"/>
  <c r="F12" i="1"/>
  <c r="F5" i="1"/>
</calcChain>
</file>

<file path=xl/sharedStrings.xml><?xml version="1.0" encoding="utf-8"?>
<sst xmlns="http://schemas.openxmlformats.org/spreadsheetml/2006/main" count="74" uniqueCount="49">
  <si>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</si>
  <si>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</si>
  <si>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</si>
  <si>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</si>
  <si>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</si>
  <si>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</si>
  <si>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</si>
  <si>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</si>
  <si>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</si>
  <si>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</si>
  <si>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</si>
  <si>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</si>
  <si>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</si>
  <si>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</si>
  <si>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</si>
  <si>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</si>
  <si>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</si>
  <si>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</si>
  <si>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</si>
  <si>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</si>
  <si>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</si>
  <si>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</si>
  <si>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</si>
  <si>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</si>
  <si>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</si>
  <si>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WC1</t>
  </si>
  <si>
    <t>WC2</t>
  </si>
  <si>
    <t>WC3</t>
  </si>
  <si>
    <t>WC4</t>
  </si>
  <si>
    <t>WC5</t>
  </si>
  <si>
    <t>WC6</t>
  </si>
  <si>
    <t>WC7</t>
  </si>
  <si>
    <t>WC8</t>
  </si>
  <si>
    <t>5205_0-1</t>
  </si>
  <si>
    <t>5205_1-2</t>
  </si>
  <si>
    <t>5205_2-3</t>
  </si>
  <si>
    <t>5205_3-4</t>
  </si>
  <si>
    <t>5205_4-5</t>
  </si>
  <si>
    <t>5205_5-6</t>
  </si>
  <si>
    <t>5205_6-7</t>
  </si>
  <si>
    <t>5205_7-8</t>
  </si>
  <si>
    <t>Weight 2 (g)</t>
  </si>
  <si>
    <t>TSS</t>
  </si>
  <si>
    <t>TVS</t>
  </si>
  <si>
    <t>TFS</t>
  </si>
  <si>
    <t>R</t>
  </si>
  <si>
    <t>T-U</t>
  </si>
  <si>
    <t>%organics (TVS)</t>
  </si>
  <si>
    <t>% mud (TFS)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</si>
</sst>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0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workbookViewId="0">
      <selection activeCell="Q20" sqref="Q20"/>
    </sheetView>
  </sheetViews>
  <sheetFormatPr defaultRowHeight="15" x14ac:dyDescent="0.25"/>
  <cols>
    <col min="1" max="2" width="15.42578125" customWidth="1"/>
    <col min="3" max="3" width="9.140625" style="8"/>
    <col min="4" max="4" width="9.140625" style="15"/>
    <col min="7" max="7" width="9.140625" style="8"/>
    <col min="8" max="8" width="18.85546875" style="8" bestFit="1" customWidth="1"/>
    <col min="12" max="12" width="12.85546875" style="15" bestFit="1" customWidth="1"/>
    <col min="13" max="13" width="9.140625" style="8"/>
    <col min="14" max="14" width="11.85546875" style="15" bestFit="1" customWidth="1"/>
    <col min="15" max="15" width="11.85546875" bestFit="1" customWidth="1"/>
    <col min="17" max="17" width="13.28515625" style="31" bestFit="1" customWidth="1"/>
    <col min="18" max="18" width="9.140625" style="8"/>
    <col min="20" max="20" width="12.42578125" bestFit="1" customWidth="1"/>
    <col min="24" max="24" width="10.5703125" bestFit="1" customWidth="1"/>
    <col min="25" max="25" width="15.140625" bestFit="1" customWidth="1"/>
    <col min="26" max="26" width="11.85546875" bestFit="1" customWidth="1"/>
  </cols>
  <sheetData>
    <row r="1" spans="1:37" x14ac:dyDescent="0.25">
      <c r="A1" s="2" t="s">
        <v>0</v>
      </c>
      <c r="B1" s="2" t="s">
        <v>2</v>
      </c>
      <c r="C1" s="16" t="s">
        <v>1</v>
      </c>
      <c r="D1" s="32" t="s">
        <v>3</v>
      </c>
      <c r="E1" s="33"/>
      <c r="F1" s="33"/>
      <c r="G1" s="33"/>
      <c r="H1" s="11" t="s">
        <v>8</v>
      </c>
      <c r="I1" s="34" t="s">
        <v>10</v>
      </c>
      <c r="J1" s="35"/>
      <c r="K1" s="35"/>
      <c r="L1" s="35"/>
      <c r="M1" s="24"/>
      <c r="N1" s="34" t="s">
        <v>13</v>
      </c>
      <c r="O1" s="35"/>
      <c r="P1" s="35"/>
      <c r="Q1" s="35"/>
      <c r="R1" s="24"/>
      <c r="S1" s="19" t="s">
        <v>16</v>
      </c>
      <c r="T1" s="19"/>
    </row>
    <row r="2" spans="1:37" x14ac:dyDescent="0.25">
      <c r="A2" s="3"/>
      <c r="B2" s="3"/>
      <c r="C2" s="17"/>
      <c r="D2" s="5" t="s">
        <v>4</v>
      </c>
      <c r="E2" s="5" t="s">
        <v>5</v>
      </c>
      <c r="F2" s="5" t="s">
        <v>15</v>
      </c>
      <c r="G2" s="26" t="s">
        <v>6</v>
      </c>
      <c r="H2" s="27" t="s">
        <v>9</v>
      </c>
      <c r="I2" s="36" t="s">
        <v>11</v>
      </c>
      <c r="J2" s="37"/>
      <c r="K2" s="37"/>
      <c r="L2" s="37"/>
      <c r="M2" s="25"/>
      <c r="N2" s="36" t="s">
        <v>11</v>
      </c>
      <c r="O2" s="37"/>
      <c r="P2" s="37"/>
      <c r="Q2" s="37"/>
      <c r="R2" s="25"/>
      <c r="S2" t="s">
        <v>24</v>
      </c>
      <c r="T2" t="s">
        <v>23</v>
      </c>
      <c r="U2" t="s">
        <v>45</v>
      </c>
      <c r="V2" t="s">
        <v>46</v>
      </c>
      <c r="W2" t="s">
        <v>22</v>
      </c>
    </row>
    <row r="3" spans="1:37" x14ac:dyDescent="0.25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20</v>
      </c>
      <c r="M3" s="26" t="s">
        <v>6</v>
      </c>
      <c r="N3" s="5" t="s">
        <v>14</v>
      </c>
      <c r="O3" s="5" t="s">
        <v>41</v>
      </c>
      <c r="P3" s="5" t="s">
        <v>15</v>
      </c>
      <c r="Q3" s="29" t="s">
        <v>21</v>
      </c>
      <c r="R3" s="18" t="s">
        <v>6</v>
      </c>
      <c r="S3" s="20" t="s">
        <v>17</v>
      </c>
      <c r="T3" s="20" t="s">
        <v>42</v>
      </c>
      <c r="U3" s="20" t="s">
        <v>44</v>
      </c>
      <c r="V3" s="20" t="s">
        <v>43</v>
      </c>
      <c r="W3" s="20" t="s">
        <v>18</v>
      </c>
      <c r="X3" s="20" t="s">
        <v>19</v>
      </c>
      <c r="Y3" s="20" t="s">
        <v>47</v>
      </c>
      <c r="Z3" s="20" t="s">
        <v>48</v>
      </c>
    </row>
    <row r="4" spans="1:37" x14ac:dyDescent="0.25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30" t="s">
        <v>7</v>
      </c>
      <c r="R4" s="7" t="s">
        <v>7</v>
      </c>
      <c r="S4" s="21" t="s">
        <v>7</v>
      </c>
      <c r="T4" s="21" t="s">
        <v>7</v>
      </c>
      <c r="U4" s="21" t="s">
        <v>7</v>
      </c>
      <c r="V4" s="21" t="s">
        <v>7</v>
      </c>
      <c r="W4" s="21" t="s">
        <v>7</v>
      </c>
      <c r="X4" s="9"/>
      <c r="Y4" s="9"/>
      <c r="Z4" s="9"/>
    </row>
    <row r="5" spans="1:37" x14ac:dyDescent="0.25">
      <c r="A5">
        <v>5205</v>
      </c>
      <c r="B5" t="s">
        <v>33</v>
      </c>
      <c r="C5" s="8" t="s">
        <v>25</v>
      </c>
      <c r="D5" s="22">
        <v>1.004</v>
      </c>
      <c r="E5" s="28">
        <v>1.0038</v>
      </c>
      <c r="F5" s="28">
        <f>D5-E5</f>
        <v>1.9999999999997797E-4</v>
      </c>
      <c r="G5" s="23">
        <f>(D5+E5)/2</f>
        <v>1.0039</v>
      </c>
      <c r="H5" s="23">
        <v>4.9185999999999996</v>
      </c>
      <c r="I5" s="28">
        <v>2.0840000000000001</v>
      </c>
      <c r="J5" s="28">
        <v>2.0842999999999998</v>
      </c>
      <c r="K5" s="28">
        <f>I5-J5</f>
        <v>-2.9999999999974492E-4</v>
      </c>
      <c r="L5" s="22">
        <f>(I5+J5)/2</f>
        <v>2.0841500000000002</v>
      </c>
      <c r="M5" s="23">
        <f>L5:L13-G5:G14</f>
        <v>1.0802500000000002</v>
      </c>
      <c r="N5" s="22">
        <v>2.0232000000000001</v>
      </c>
      <c r="O5" s="28">
        <v>2.0234000000000001</v>
      </c>
      <c r="P5" s="28">
        <f>N5-O5</f>
        <v>-1.9999999999997797E-4</v>
      </c>
      <c r="Q5" s="31">
        <f>(N5+O5)/2</f>
        <v>2.0232999999999999</v>
      </c>
      <c r="R5" s="23">
        <f>Q5-G5</f>
        <v>1.0193999999999999</v>
      </c>
      <c r="S5" s="28">
        <f>H5-M5-G5</f>
        <v>2.8344499999999995</v>
      </c>
      <c r="T5" s="28">
        <f>M5</f>
        <v>1.0802500000000002</v>
      </c>
      <c r="U5" s="28">
        <f>R5</f>
        <v>1.0193999999999999</v>
      </c>
      <c r="V5" s="28">
        <f>T5-U5</f>
        <v>6.0850000000000293E-2</v>
      </c>
      <c r="W5" s="28">
        <f>H5-G5</f>
        <v>3.9146999999999998</v>
      </c>
      <c r="X5" s="28">
        <f>(S5/W5)*100</f>
        <v>72.405292870462603</v>
      </c>
      <c r="Y5" s="28">
        <f>(V5/W5)*100</f>
        <v>1.5543975272690191</v>
      </c>
      <c r="Z5" s="28">
        <f>(U5/W5)*100</f>
        <v>26.040309602268369</v>
      </c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x14ac:dyDescent="0.25">
      <c r="A6">
        <v>5205</v>
      </c>
      <c r="B6" t="s">
        <v>34</v>
      </c>
      <c r="C6" s="8" t="s">
        <v>26</v>
      </c>
      <c r="D6" s="22">
        <v>1.0014000000000001</v>
      </c>
      <c r="E6" s="28">
        <v>1.0015000000000001</v>
      </c>
      <c r="F6" s="28">
        <f t="shared" ref="F6:F14" si="0">D6-E6</f>
        <v>-9.9999999999988987E-5</v>
      </c>
      <c r="G6" s="23">
        <f t="shared" ref="G6:G14" si="1">(D6+E6)/2</f>
        <v>1.0014500000000002</v>
      </c>
      <c r="H6" s="23">
        <v>8.3659999999999997</v>
      </c>
      <c r="I6" s="28">
        <v>3.6610999999999998</v>
      </c>
      <c r="J6" s="28">
        <v>3.6610999999999998</v>
      </c>
      <c r="K6" s="28">
        <f t="shared" ref="K6:K13" si="2">I6-J6</f>
        <v>0</v>
      </c>
      <c r="L6" s="22">
        <f t="shared" ref="L6:L13" si="3">(I6+J6)/2</f>
        <v>3.6610999999999998</v>
      </c>
      <c r="M6" s="23">
        <f t="shared" ref="M6:M13" si="4">L6:L14-G6:G15</f>
        <v>2.6596499999999996</v>
      </c>
      <c r="N6" s="22">
        <v>3.5478000000000001</v>
      </c>
      <c r="O6" s="28">
        <v>3.5478000000000001</v>
      </c>
      <c r="P6" s="28">
        <f t="shared" ref="P6:P13" si="5">N6-O6</f>
        <v>0</v>
      </c>
      <c r="Q6" s="31">
        <f t="shared" ref="Q6:Q13" si="6">(N6+O6)/2</f>
        <v>3.5478000000000001</v>
      </c>
      <c r="R6" s="23">
        <f t="shared" ref="R6:R13" si="7">Q6-G6</f>
        <v>2.5463499999999999</v>
      </c>
      <c r="S6" s="28">
        <f t="shared" ref="S6:S12" si="8">H6-M6-G6</f>
        <v>4.7049000000000003</v>
      </c>
      <c r="T6" s="28">
        <f t="shared" ref="T6:T12" si="9">M6</f>
        <v>2.6596499999999996</v>
      </c>
      <c r="U6" s="28">
        <f t="shared" ref="U6:U12" si="10">R6</f>
        <v>2.5463499999999999</v>
      </c>
      <c r="V6" s="28">
        <f t="shared" ref="V6:V12" si="11">T6-U6</f>
        <v>0.11329999999999973</v>
      </c>
      <c r="W6" s="28">
        <f t="shared" ref="W6:W12" si="12">H6-G6</f>
        <v>7.3645499999999995</v>
      </c>
      <c r="X6" s="28">
        <f t="shared" ref="X6:X12" si="13">(S6/W6)*100</f>
        <v>63.885777135059172</v>
      </c>
      <c r="Y6" s="28">
        <f t="shared" ref="Y6:Y12" si="14">(V6/W6)*100</f>
        <v>1.5384510934137148</v>
      </c>
      <c r="Z6" s="28">
        <f t="shared" ref="Z6:Z12" si="15">(U6/W6)*100</f>
        <v>34.575771771527116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x14ac:dyDescent="0.25">
      <c r="A7">
        <v>5205</v>
      </c>
      <c r="B7" t="s">
        <v>35</v>
      </c>
      <c r="C7" s="8" t="s">
        <v>27</v>
      </c>
      <c r="D7" s="22">
        <v>0.97719999999999996</v>
      </c>
      <c r="E7" s="28">
        <v>0.97729999999999995</v>
      </c>
      <c r="F7" s="28">
        <f t="shared" si="0"/>
        <v>-9.9999999999988987E-5</v>
      </c>
      <c r="G7" s="23">
        <f t="shared" si="1"/>
        <v>0.97724999999999995</v>
      </c>
      <c r="H7" s="23">
        <v>7.5445000000000002</v>
      </c>
      <c r="I7" s="28">
        <v>3.6852999999999998</v>
      </c>
      <c r="J7" s="28">
        <v>3.6852</v>
      </c>
      <c r="K7" s="28">
        <f t="shared" si="2"/>
        <v>9.9999999999766942E-5</v>
      </c>
      <c r="L7" s="22">
        <f t="shared" si="3"/>
        <v>3.6852499999999999</v>
      </c>
      <c r="M7" s="23">
        <f t="shared" si="4"/>
        <v>2.7080000000000002</v>
      </c>
      <c r="N7" s="22">
        <v>3.5743999999999998</v>
      </c>
      <c r="O7" s="28">
        <v>3.5739999999999998</v>
      </c>
      <c r="P7" s="28">
        <f t="shared" si="5"/>
        <v>3.9999999999995595E-4</v>
      </c>
      <c r="Q7" s="31">
        <f t="shared" si="6"/>
        <v>3.5741999999999998</v>
      </c>
      <c r="R7" s="23">
        <f t="shared" si="7"/>
        <v>2.5969499999999996</v>
      </c>
      <c r="S7" s="28">
        <f t="shared" si="8"/>
        <v>3.8592500000000003</v>
      </c>
      <c r="T7" s="28">
        <f t="shared" si="9"/>
        <v>2.7080000000000002</v>
      </c>
      <c r="U7" s="28">
        <f t="shared" si="10"/>
        <v>2.5969499999999996</v>
      </c>
      <c r="V7" s="28">
        <f t="shared" si="11"/>
        <v>0.11105000000000054</v>
      </c>
      <c r="W7" s="28">
        <f t="shared" si="12"/>
        <v>6.5672500000000005</v>
      </c>
      <c r="X7" s="28">
        <f t="shared" si="13"/>
        <v>58.765084319920824</v>
      </c>
      <c r="Y7" s="28">
        <f t="shared" si="14"/>
        <v>1.6909665385054709</v>
      </c>
      <c r="Z7" s="28">
        <f t="shared" si="15"/>
        <v>39.543949141573705</v>
      </c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25">
      <c r="A8">
        <v>5205</v>
      </c>
      <c r="B8" t="s">
        <v>36</v>
      </c>
      <c r="C8" s="8" t="s">
        <v>28</v>
      </c>
      <c r="D8" s="22">
        <v>0.99780000000000002</v>
      </c>
      <c r="E8" s="28">
        <v>0.998</v>
      </c>
      <c r="F8" s="28">
        <f t="shared" si="0"/>
        <v>-1.9999999999997797E-4</v>
      </c>
      <c r="G8" s="23">
        <f t="shared" si="1"/>
        <v>0.99790000000000001</v>
      </c>
      <c r="H8" s="23">
        <v>9.4939</v>
      </c>
      <c r="I8" s="28">
        <v>4.5701999999999998</v>
      </c>
      <c r="J8" s="28">
        <v>4.5704000000000002</v>
      </c>
      <c r="K8" s="28">
        <f t="shared" si="2"/>
        <v>-2.0000000000042206E-4</v>
      </c>
      <c r="L8" s="22">
        <f t="shared" si="3"/>
        <v>4.5702999999999996</v>
      </c>
      <c r="M8" s="23">
        <f t="shared" si="4"/>
        <v>3.5723999999999996</v>
      </c>
      <c r="N8" s="22">
        <v>4.4039000000000001</v>
      </c>
      <c r="O8" s="28">
        <v>4.4039000000000001</v>
      </c>
      <c r="P8" s="28">
        <f t="shared" si="5"/>
        <v>0</v>
      </c>
      <c r="Q8" s="31">
        <f t="shared" si="6"/>
        <v>4.4039000000000001</v>
      </c>
      <c r="R8" s="23">
        <f t="shared" si="7"/>
        <v>3.4060000000000001</v>
      </c>
      <c r="S8" s="28">
        <f t="shared" si="8"/>
        <v>4.9236000000000004</v>
      </c>
      <c r="T8" s="28">
        <f t="shared" si="9"/>
        <v>3.5723999999999996</v>
      </c>
      <c r="U8" s="28">
        <f t="shared" si="10"/>
        <v>3.4060000000000001</v>
      </c>
      <c r="V8" s="28">
        <f t="shared" si="11"/>
        <v>0.16639999999999944</v>
      </c>
      <c r="W8" s="28">
        <f t="shared" si="12"/>
        <v>8.4960000000000004</v>
      </c>
      <c r="X8" s="28">
        <f t="shared" si="13"/>
        <v>57.951977401129952</v>
      </c>
      <c r="Y8" s="28">
        <f t="shared" si="14"/>
        <v>1.9585687382297485</v>
      </c>
      <c r="Z8" s="28">
        <f t="shared" si="15"/>
        <v>40.089453860640297</v>
      </c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x14ac:dyDescent="0.25">
      <c r="A9">
        <v>5205</v>
      </c>
      <c r="B9" t="s">
        <v>37</v>
      </c>
      <c r="C9" s="8" t="s">
        <v>29</v>
      </c>
      <c r="D9" s="22">
        <v>1.0144</v>
      </c>
      <c r="E9" s="28">
        <v>1.0143</v>
      </c>
      <c r="F9" s="28">
        <f t="shared" si="0"/>
        <v>9.9999999999988987E-5</v>
      </c>
      <c r="G9" s="23">
        <f t="shared" si="1"/>
        <v>1.0143499999999999</v>
      </c>
      <c r="H9" s="23">
        <v>7.5335000000000001</v>
      </c>
      <c r="I9" s="28">
        <v>3.7103999999999999</v>
      </c>
      <c r="J9" s="28">
        <v>3.7103999999999999</v>
      </c>
      <c r="K9" s="28">
        <f t="shared" si="2"/>
        <v>0</v>
      </c>
      <c r="L9" s="22">
        <f t="shared" si="3"/>
        <v>3.7103999999999999</v>
      </c>
      <c r="M9" s="23">
        <f t="shared" si="4"/>
        <v>2.6960500000000001</v>
      </c>
      <c r="N9" s="22">
        <v>3.5701999999999998</v>
      </c>
      <c r="O9" s="28">
        <v>3.5701000000000001</v>
      </c>
      <c r="P9" s="28">
        <f t="shared" si="5"/>
        <v>9.9999999999766942E-5</v>
      </c>
      <c r="Q9" s="31">
        <f t="shared" si="6"/>
        <v>3.5701499999999999</v>
      </c>
      <c r="R9" s="23">
        <f t="shared" si="7"/>
        <v>2.5558000000000001</v>
      </c>
      <c r="S9" s="28">
        <f t="shared" si="8"/>
        <v>3.8231000000000006</v>
      </c>
      <c r="T9" s="28">
        <f t="shared" si="9"/>
        <v>2.6960500000000001</v>
      </c>
      <c r="U9" s="28">
        <f t="shared" si="10"/>
        <v>2.5558000000000001</v>
      </c>
      <c r="V9" s="28">
        <f t="shared" si="11"/>
        <v>0.14024999999999999</v>
      </c>
      <c r="W9" s="28">
        <f t="shared" si="12"/>
        <v>6.5191499999999998</v>
      </c>
      <c r="X9" s="28">
        <f t="shared" si="13"/>
        <v>58.644148393578931</v>
      </c>
      <c r="Y9" s="28">
        <f t="shared" si="14"/>
        <v>2.1513540875727664</v>
      </c>
      <c r="Z9" s="28">
        <f t="shared" si="15"/>
        <v>39.204497518848321</v>
      </c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x14ac:dyDescent="0.25">
      <c r="A10">
        <v>5205</v>
      </c>
      <c r="B10" t="s">
        <v>38</v>
      </c>
      <c r="C10" s="8" t="s">
        <v>30</v>
      </c>
      <c r="D10" s="22">
        <v>1.0094000000000001</v>
      </c>
      <c r="E10" s="28">
        <v>1.0098</v>
      </c>
      <c r="F10" s="28">
        <f t="shared" si="0"/>
        <v>-3.9999999999995595E-4</v>
      </c>
      <c r="G10" s="23">
        <f t="shared" si="1"/>
        <v>1.0096000000000001</v>
      </c>
      <c r="H10" s="23">
        <v>6.3808999999999996</v>
      </c>
      <c r="I10" s="28">
        <v>3.2214999999999998</v>
      </c>
      <c r="J10" s="28">
        <v>3.2219000000000002</v>
      </c>
      <c r="K10" s="28">
        <f t="shared" si="2"/>
        <v>-4.0000000000040004E-4</v>
      </c>
      <c r="L10" s="22">
        <f t="shared" si="3"/>
        <v>3.2217000000000002</v>
      </c>
      <c r="M10" s="23">
        <f t="shared" si="4"/>
        <v>2.2121000000000004</v>
      </c>
      <c r="N10" s="22">
        <v>3.1131000000000002</v>
      </c>
      <c r="O10" s="28">
        <v>3.1135999999999999</v>
      </c>
      <c r="P10" s="28">
        <f t="shared" si="5"/>
        <v>-4.9999999999972289E-4</v>
      </c>
      <c r="Q10" s="31">
        <f t="shared" si="6"/>
        <v>3.1133500000000001</v>
      </c>
      <c r="R10" s="23">
        <f t="shared" si="7"/>
        <v>2.1037499999999998</v>
      </c>
      <c r="S10" s="28">
        <f t="shared" si="8"/>
        <v>3.1591999999999993</v>
      </c>
      <c r="T10" s="28">
        <f t="shared" si="9"/>
        <v>2.2121000000000004</v>
      </c>
      <c r="U10" s="28">
        <f t="shared" si="10"/>
        <v>2.1037499999999998</v>
      </c>
      <c r="V10" s="28">
        <f t="shared" si="11"/>
        <v>0.10835000000000061</v>
      </c>
      <c r="W10" s="28">
        <f t="shared" si="12"/>
        <v>5.3712999999999997</v>
      </c>
      <c r="X10" s="28">
        <f t="shared" si="13"/>
        <v>58.816301454024156</v>
      </c>
      <c r="Y10" s="28">
        <f t="shared" si="14"/>
        <v>2.0172025394224975</v>
      </c>
      <c r="Z10" s="28">
        <f t="shared" si="15"/>
        <v>39.166496006553345</v>
      </c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x14ac:dyDescent="0.25">
      <c r="A11">
        <v>5205</v>
      </c>
      <c r="B11" t="s">
        <v>39</v>
      </c>
      <c r="C11" s="8" t="s">
        <v>31</v>
      </c>
      <c r="D11" s="22">
        <v>1.0229999999999999</v>
      </c>
      <c r="E11" s="28">
        <v>1.0233000000000001</v>
      </c>
      <c r="F11" s="28">
        <f t="shared" si="0"/>
        <v>-3.00000000000189E-4</v>
      </c>
      <c r="G11" s="23">
        <f t="shared" si="1"/>
        <v>1.02315</v>
      </c>
      <c r="H11" s="23">
        <v>8.3952000000000009</v>
      </c>
      <c r="I11" s="28">
        <v>4.0646000000000004</v>
      </c>
      <c r="J11" s="28">
        <v>4.0643000000000002</v>
      </c>
      <c r="K11" s="28">
        <f t="shared" si="2"/>
        <v>3.00000000000189E-4</v>
      </c>
      <c r="L11" s="22">
        <f t="shared" si="3"/>
        <v>4.0644500000000008</v>
      </c>
      <c r="M11" s="23">
        <f t="shared" si="4"/>
        <v>3.0413000000000006</v>
      </c>
      <c r="N11" s="22">
        <v>3.9300999999999999</v>
      </c>
      <c r="O11" s="28">
        <v>3.9302999999999999</v>
      </c>
      <c r="P11" s="28">
        <f t="shared" si="5"/>
        <v>-1.9999999999997797E-4</v>
      </c>
      <c r="Q11" s="31">
        <f t="shared" si="6"/>
        <v>3.9302000000000001</v>
      </c>
      <c r="R11" s="23">
        <f t="shared" si="7"/>
        <v>2.9070499999999999</v>
      </c>
      <c r="S11" s="28">
        <f t="shared" si="8"/>
        <v>4.3307500000000001</v>
      </c>
      <c r="T11" s="28">
        <f t="shared" si="9"/>
        <v>3.0413000000000006</v>
      </c>
      <c r="U11" s="28">
        <f t="shared" si="10"/>
        <v>2.9070499999999999</v>
      </c>
      <c r="V11" s="28">
        <f t="shared" si="11"/>
        <v>0.13425000000000065</v>
      </c>
      <c r="W11" s="28">
        <f t="shared" si="12"/>
        <v>7.3720500000000007</v>
      </c>
      <c r="X11" s="28">
        <f t="shared" si="13"/>
        <v>58.745532111149544</v>
      </c>
      <c r="Y11" s="28">
        <f t="shared" si="14"/>
        <v>1.8210674100148623</v>
      </c>
      <c r="Z11" s="28">
        <f t="shared" si="15"/>
        <v>39.433400478835594</v>
      </c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x14ac:dyDescent="0.25">
      <c r="A12">
        <v>5205</v>
      </c>
      <c r="B12" t="s">
        <v>40</v>
      </c>
      <c r="C12" s="8" t="s">
        <v>32</v>
      </c>
      <c r="D12" s="22">
        <v>1.0315000000000001</v>
      </c>
      <c r="E12" s="28">
        <v>1.0316000000000001</v>
      </c>
      <c r="F12" s="28">
        <f t="shared" si="0"/>
        <v>-9.9999999999988987E-5</v>
      </c>
      <c r="G12" s="23">
        <f t="shared" si="1"/>
        <v>1.0315500000000002</v>
      </c>
      <c r="H12" s="23">
        <v>6.3741000000000003</v>
      </c>
      <c r="I12" s="28">
        <v>3.3037999999999998</v>
      </c>
      <c r="J12" s="28">
        <v>3.3041</v>
      </c>
      <c r="K12" s="28">
        <f t="shared" si="2"/>
        <v>-3.00000000000189E-4</v>
      </c>
      <c r="L12" s="22">
        <f t="shared" si="3"/>
        <v>3.3039499999999999</v>
      </c>
      <c r="M12" s="23">
        <f t="shared" si="4"/>
        <v>2.2723999999999998</v>
      </c>
      <c r="N12" s="28">
        <v>3.1945000000000001</v>
      </c>
      <c r="O12" s="28">
        <v>3.1941999999999999</v>
      </c>
      <c r="P12" s="28">
        <f t="shared" si="5"/>
        <v>3.00000000000189E-4</v>
      </c>
      <c r="Q12" s="31">
        <f t="shared" si="6"/>
        <v>3.19435</v>
      </c>
      <c r="R12" s="23">
        <f t="shared" si="7"/>
        <v>2.1627999999999998</v>
      </c>
      <c r="S12" s="28">
        <f t="shared" si="8"/>
        <v>3.0701500000000008</v>
      </c>
      <c r="T12" s="28">
        <f t="shared" si="9"/>
        <v>2.2723999999999998</v>
      </c>
      <c r="U12" s="28">
        <f t="shared" si="10"/>
        <v>2.1627999999999998</v>
      </c>
      <c r="V12" s="28">
        <f t="shared" si="11"/>
        <v>0.10959999999999992</v>
      </c>
      <c r="W12" s="28">
        <f t="shared" si="12"/>
        <v>5.3425500000000001</v>
      </c>
      <c r="X12" s="28">
        <f t="shared" si="13"/>
        <v>57.466004061730835</v>
      </c>
      <c r="Y12" s="28">
        <f t="shared" si="14"/>
        <v>2.051454829622557</v>
      </c>
      <c r="Z12" s="28">
        <f t="shared" si="15"/>
        <v>40.482541108646615</v>
      </c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x14ac:dyDescent="0.25">
      <c r="D13" s="22"/>
      <c r="E13" s="28"/>
      <c r="F13" s="28"/>
      <c r="G13" s="23"/>
      <c r="H13" s="23"/>
      <c r="I13" s="28"/>
      <c r="J13" s="28"/>
      <c r="K13" s="28"/>
      <c r="L13" s="22"/>
      <c r="M13" s="23"/>
      <c r="N13" s="28"/>
      <c r="O13" s="28"/>
      <c r="P13" s="28"/>
      <c r="R13" s="23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x14ac:dyDescent="0.25">
      <c r="D14" s="22"/>
      <c r="E14" s="28"/>
      <c r="F14" s="28"/>
      <c r="G14" s="23"/>
      <c r="H14" s="23"/>
      <c r="I14" s="28"/>
      <c r="J14" s="28"/>
      <c r="K14" s="28"/>
      <c r="L14" s="22"/>
      <c r="M14" s="23"/>
      <c r="N14" s="22"/>
      <c r="O14" s="28"/>
      <c r="P14" s="28"/>
      <c r="R14" s="23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x14ac:dyDescent="0.25">
      <c r="D15" s="22"/>
      <c r="E15" s="28"/>
      <c r="F15" s="28"/>
      <c r="G15" s="23"/>
      <c r="H15" s="23"/>
      <c r="I15" s="28"/>
      <c r="J15" s="28"/>
      <c r="K15" s="28"/>
      <c r="L15" s="22"/>
      <c r="M15" s="23"/>
      <c r="N15" s="22"/>
      <c r="O15" s="28"/>
      <c r="P15" s="28"/>
      <c r="R15" s="23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x14ac:dyDescent="0.25">
      <c r="D16" s="22"/>
      <c r="E16" s="28"/>
      <c r="F16" s="28"/>
      <c r="G16" s="23"/>
      <c r="H16" s="23"/>
      <c r="I16" s="28"/>
      <c r="J16" s="28"/>
      <c r="K16" s="28"/>
      <c r="L16" s="22"/>
      <c r="M16" s="23"/>
      <c r="N16" s="22"/>
      <c r="O16" s="28"/>
      <c r="P16" s="28"/>
      <c r="R16" s="23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4:37" x14ac:dyDescent="0.25">
      <c r="D17" s="22"/>
      <c r="E17" s="28"/>
      <c r="F17" s="28"/>
      <c r="G17" s="23"/>
      <c r="H17" s="23"/>
      <c r="I17" s="28"/>
      <c r="J17" s="28"/>
      <c r="K17" s="28"/>
      <c r="L17" s="22"/>
      <c r="M17" s="23"/>
      <c r="N17" s="22"/>
      <c r="O17" s="28"/>
      <c r="P17" s="28"/>
      <c r="R17" s="23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4:37" x14ac:dyDescent="0.25">
      <c r="D18" s="22"/>
      <c r="E18" s="28"/>
      <c r="F18" s="28"/>
      <c r="G18" s="23"/>
      <c r="H18" s="23"/>
      <c r="I18" s="28"/>
      <c r="J18" s="28"/>
      <c r="K18" s="28"/>
      <c r="L18" s="22"/>
      <c r="M18" s="23"/>
      <c r="N18" s="22"/>
      <c r="O18" s="28"/>
      <c r="P18" s="28"/>
      <c r="R18" s="23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4:37" x14ac:dyDescent="0.25">
      <c r="D19" s="22"/>
      <c r="E19" s="28"/>
      <c r="F19" s="28"/>
      <c r="G19" s="23"/>
      <c r="H19" s="23"/>
      <c r="I19" s="28"/>
      <c r="J19" s="28"/>
      <c r="K19" s="28"/>
      <c r="L19" s="22"/>
      <c r="M19" s="23"/>
      <c r="N19" s="22"/>
      <c r="O19" s="28"/>
      <c r="P19" s="28"/>
      <c r="R19" s="23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4:37" x14ac:dyDescent="0.25">
      <c r="D20" s="22"/>
      <c r="E20" s="28"/>
      <c r="F20" s="28"/>
      <c r="G20" s="23"/>
      <c r="H20" s="23"/>
      <c r="I20" s="28"/>
      <c r="J20" s="28"/>
      <c r="K20" s="28"/>
      <c r="L20" s="22"/>
      <c r="M20" s="23"/>
      <c r="N20" s="22"/>
      <c r="O20" s="28"/>
      <c r="P20" s="28"/>
      <c r="R20" s="23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4:37" x14ac:dyDescent="0.25">
      <c r="D21" s="22"/>
      <c r="E21" s="28"/>
      <c r="F21" s="28"/>
      <c r="G21" s="23"/>
      <c r="H21" s="23"/>
      <c r="I21" s="28"/>
      <c r="J21" s="28"/>
      <c r="K21" s="28"/>
      <c r="L21" s="22"/>
      <c r="M21" s="23"/>
      <c r="N21" s="22"/>
      <c r="O21" s="28"/>
      <c r="P21" s="28"/>
      <c r="R21" s="23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4:37" x14ac:dyDescent="0.25">
      <c r="D22" s="22"/>
      <c r="E22" s="28"/>
      <c r="F22" s="28"/>
      <c r="G22" s="23"/>
      <c r="H22" s="23"/>
      <c r="I22" s="28"/>
      <c r="J22" s="28"/>
      <c r="K22" s="28"/>
      <c r="L22" s="22"/>
      <c r="M22" s="23"/>
      <c r="N22" s="22"/>
      <c r="O22" s="28"/>
      <c r="P22" s="28"/>
      <c r="R22" s="23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4:37" x14ac:dyDescent="0.25">
      <c r="D23" s="22"/>
      <c r="E23" s="28"/>
      <c r="F23" s="28"/>
      <c r="G23" s="23"/>
      <c r="H23" s="23"/>
      <c r="I23" s="28"/>
      <c r="J23" s="28"/>
      <c r="K23" s="28"/>
      <c r="L23" s="22"/>
      <c r="M23" s="23"/>
      <c r="N23" s="22"/>
      <c r="O23" s="28"/>
      <c r="P23" s="28"/>
      <c r="R23" s="23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4:37" x14ac:dyDescent="0.25">
      <c r="D24" s="22"/>
      <c r="E24" s="28"/>
      <c r="F24" s="28"/>
      <c r="G24" s="23"/>
      <c r="H24" s="23"/>
      <c r="I24" s="28"/>
      <c r="J24" s="28"/>
      <c r="K24" s="28"/>
      <c r="L24" s="22"/>
      <c r="M24" s="23"/>
      <c r="N24" s="22"/>
      <c r="O24" s="28"/>
      <c r="P24" s="28"/>
      <c r="R24" s="23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4:37" x14ac:dyDescent="0.25">
      <c r="D25" s="22"/>
      <c r="E25" s="28"/>
      <c r="F25" s="28"/>
      <c r="G25" s="23"/>
      <c r="H25" s="23"/>
      <c r="I25" s="28"/>
      <c r="J25" s="28"/>
      <c r="K25" s="28"/>
      <c r="L25" s="22"/>
      <c r="M25" s="23"/>
      <c r="N25" s="22"/>
      <c r="O25" s="28"/>
      <c r="P25" s="28"/>
      <c r="R25" s="23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4:37" x14ac:dyDescent="0.25">
      <c r="D26" s="22"/>
      <c r="E26" s="28"/>
      <c r="F26" s="28"/>
      <c r="G26" s="23"/>
      <c r="H26" s="23"/>
      <c r="I26" s="28"/>
      <c r="J26" s="28"/>
      <c r="K26" s="28"/>
      <c r="L26" s="22"/>
      <c r="M26" s="23"/>
      <c r="N26" s="22"/>
      <c r="O26" s="28"/>
      <c r="P26" s="28"/>
      <c r="R26" s="23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4:37" x14ac:dyDescent="0.25">
      <c r="D27" s="22"/>
      <c r="E27" s="28"/>
      <c r="F27" s="28"/>
      <c r="G27" s="23"/>
      <c r="H27" s="23"/>
      <c r="I27" s="28"/>
      <c r="J27" s="28"/>
      <c r="K27" s="28"/>
      <c r="L27" s="22"/>
      <c r="M27" s="23"/>
      <c r="N27" s="22"/>
      <c r="O27" s="28"/>
      <c r="P27" s="28"/>
      <c r="R27" s="23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4:37" x14ac:dyDescent="0.25">
      <c r="D28" s="22"/>
      <c r="E28" s="28"/>
      <c r="F28" s="28"/>
      <c r="G28" s="23"/>
      <c r="H28" s="23"/>
      <c r="I28" s="28"/>
      <c r="J28" s="28"/>
      <c r="K28" s="28"/>
      <c r="L28" s="22"/>
      <c r="M28" s="23"/>
      <c r="N28" s="22"/>
      <c r="O28" s="28"/>
      <c r="P28" s="28"/>
      <c r="R28" s="23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4:37" x14ac:dyDescent="0.25">
      <c r="D29" s="22"/>
      <c r="E29" s="28"/>
      <c r="F29" s="28"/>
      <c r="G29" s="23"/>
      <c r="H29" s="23"/>
      <c r="I29" s="28"/>
      <c r="J29" s="28"/>
      <c r="K29" s="28"/>
      <c r="L29" s="22"/>
      <c r="M29" s="23"/>
      <c r="N29" s="22"/>
      <c r="O29" s="28"/>
      <c r="P29" s="28"/>
      <c r="R29" s="23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4:37" x14ac:dyDescent="0.25">
      <c r="D30" s="22"/>
      <c r="E30" s="28"/>
      <c r="F30" s="28"/>
      <c r="G30" s="23"/>
      <c r="H30" s="23"/>
      <c r="I30" s="28"/>
      <c r="J30" s="28"/>
      <c r="K30" s="28"/>
      <c r="L30" s="22"/>
      <c r="M30" s="23"/>
      <c r="N30" s="22"/>
      <c r="O30" s="28"/>
      <c r="P30" s="28"/>
      <c r="R30" s="23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4:37" x14ac:dyDescent="0.25">
      <c r="D31" s="22"/>
      <c r="E31" s="28"/>
      <c r="F31" s="28"/>
      <c r="G31" s="23"/>
      <c r="H31" s="23"/>
      <c r="I31" s="28"/>
      <c r="J31" s="28"/>
      <c r="K31" s="28"/>
      <c r="L31" s="22"/>
      <c r="M31" s="23"/>
      <c r="N31" s="22"/>
      <c r="O31" s="28"/>
      <c r="P31" s="28"/>
      <c r="R31" s="23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4:37" x14ac:dyDescent="0.25">
      <c r="D32" s="22"/>
      <c r="E32" s="28"/>
      <c r="F32" s="28"/>
      <c r="G32" s="23"/>
      <c r="H32" s="23"/>
      <c r="I32" s="28"/>
      <c r="J32" s="28"/>
      <c r="K32" s="28"/>
      <c r="L32" s="22"/>
      <c r="M32" s="23"/>
      <c r="N32" s="22"/>
      <c r="O32" s="28"/>
      <c r="P32" s="28"/>
      <c r="R32" s="23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4:37" x14ac:dyDescent="0.25">
      <c r="D33" s="22"/>
      <c r="E33" s="28"/>
      <c r="F33" s="28"/>
      <c r="G33" s="23"/>
      <c r="H33" s="23"/>
      <c r="I33" s="28"/>
      <c r="J33" s="28"/>
      <c r="K33" s="28"/>
      <c r="L33" s="22"/>
      <c r="M33" s="23"/>
      <c r="N33" s="22"/>
      <c r="O33" s="28"/>
      <c r="P33" s="28"/>
      <c r="R33" s="23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4:37" x14ac:dyDescent="0.25">
      <c r="D34" s="22"/>
      <c r="E34" s="28"/>
      <c r="F34" s="28"/>
      <c r="G34" s="23"/>
      <c r="H34" s="23"/>
      <c r="I34" s="28"/>
      <c r="J34" s="28"/>
      <c r="K34" s="28"/>
      <c r="L34" s="22"/>
      <c r="M34" s="23"/>
      <c r="N34" s="22"/>
      <c r="O34" s="28"/>
      <c r="P34" s="28"/>
      <c r="R34" s="23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4:37" x14ac:dyDescent="0.25">
      <c r="D35" s="22"/>
      <c r="E35" s="28"/>
      <c r="F35" s="28"/>
      <c r="G35" s="23"/>
      <c r="H35" s="23"/>
      <c r="I35" s="28"/>
      <c r="J35" s="28"/>
      <c r="K35" s="28"/>
      <c r="L35" s="22"/>
      <c r="M35" s="23"/>
      <c r="N35" s="22"/>
      <c r="O35" s="28"/>
      <c r="P35" s="28"/>
      <c r="R35" s="23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4:37" x14ac:dyDescent="0.25">
      <c r="D36" s="22"/>
      <c r="E36" s="28"/>
      <c r="F36" s="28"/>
      <c r="G36" s="23"/>
      <c r="H36" s="23"/>
      <c r="I36" s="28"/>
      <c r="J36" s="28"/>
      <c r="K36" s="28"/>
      <c r="L36" s="22"/>
      <c r="M36" s="23"/>
      <c r="N36" s="22"/>
      <c r="O36" s="28"/>
      <c r="P36" s="28"/>
      <c r="R36" s="23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4:37" x14ac:dyDescent="0.25">
      <c r="D37" s="22"/>
      <c r="E37" s="28"/>
      <c r="F37" s="28"/>
      <c r="G37" s="23"/>
      <c r="H37" s="23"/>
      <c r="I37" s="28"/>
      <c r="J37" s="28"/>
      <c r="K37" s="28"/>
      <c r="L37" s="22"/>
      <c r="M37" s="23"/>
      <c r="N37" s="22"/>
      <c r="O37" s="28"/>
      <c r="P37" s="28"/>
      <c r="R37" s="23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4:37" x14ac:dyDescent="0.25">
      <c r="D38" s="22"/>
      <c r="E38" s="28"/>
      <c r="F38" s="28"/>
      <c r="G38" s="23"/>
      <c r="H38" s="23"/>
      <c r="I38" s="28"/>
      <c r="J38" s="28"/>
      <c r="K38" s="28"/>
      <c r="L38" s="22"/>
      <c r="M38" s="23"/>
      <c r="N38" s="22"/>
      <c r="O38" s="28"/>
      <c r="P38" s="28"/>
      <c r="R38" s="23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4:37" x14ac:dyDescent="0.25">
      <c r="D39" s="22"/>
      <c r="E39" s="28"/>
      <c r="F39" s="28"/>
      <c r="G39" s="23"/>
      <c r="H39" s="23"/>
      <c r="I39" s="28"/>
      <c r="J39" s="28"/>
      <c r="K39" s="28"/>
      <c r="L39" s="22"/>
      <c r="M39" s="23"/>
      <c r="N39" s="22"/>
      <c r="O39" s="28"/>
      <c r="P39" s="28"/>
      <c r="R39" s="23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4:37" x14ac:dyDescent="0.25">
      <c r="D40" s="22"/>
      <c r="E40" s="28"/>
      <c r="F40" s="28"/>
      <c r="G40" s="23"/>
      <c r="H40" s="23"/>
      <c r="I40" s="28"/>
      <c r="J40" s="28"/>
      <c r="K40" s="28"/>
      <c r="L40" s="22"/>
      <c r="M40" s="23"/>
      <c r="N40" s="22"/>
      <c r="O40" s="28"/>
      <c r="P40" s="28"/>
      <c r="R40" s="23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4:37" x14ac:dyDescent="0.25">
      <c r="D41" s="22"/>
      <c r="E41" s="28"/>
      <c r="F41" s="28"/>
      <c r="G41" s="23"/>
      <c r="H41" s="23"/>
      <c r="I41" s="28"/>
      <c r="J41" s="28"/>
      <c r="K41" s="28"/>
      <c r="L41" s="22"/>
      <c r="M41" s="23"/>
      <c r="N41" s="22"/>
      <c r="O41" s="28"/>
      <c r="P41" s="28"/>
      <c r="R41" s="23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4:37" x14ac:dyDescent="0.25">
      <c r="D42" s="22"/>
      <c r="E42" s="28"/>
      <c r="F42" s="28"/>
      <c r="G42" s="23"/>
      <c r="H42" s="23"/>
      <c r="I42" s="28"/>
      <c r="J42" s="28"/>
      <c r="K42" s="28"/>
      <c r="L42" s="22"/>
      <c r="M42" s="23"/>
      <c r="N42" s="22"/>
      <c r="O42" s="28"/>
      <c r="P42" s="28"/>
      <c r="R42" s="23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4:37" x14ac:dyDescent="0.25">
      <c r="D43" s="22"/>
      <c r="E43" s="28"/>
      <c r="F43" s="28"/>
      <c r="G43" s="23"/>
      <c r="H43" s="23"/>
      <c r="I43" s="28"/>
      <c r="J43" s="28"/>
      <c r="K43" s="28"/>
      <c r="L43" s="22"/>
      <c r="M43" s="23"/>
      <c r="N43" s="22"/>
      <c r="O43" s="28"/>
      <c r="P43" s="28"/>
      <c r="R43" s="23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4:37" x14ac:dyDescent="0.25">
      <c r="D44" s="22"/>
      <c r="E44" s="28"/>
      <c r="F44" s="28"/>
      <c r="G44" s="23"/>
      <c r="H44" s="23"/>
      <c r="I44" s="28"/>
      <c r="J44" s="28"/>
      <c r="K44" s="28"/>
      <c r="L44" s="22"/>
      <c r="M44" s="23"/>
      <c r="N44" s="22"/>
      <c r="O44" s="28"/>
      <c r="P44" s="28"/>
      <c r="R44" s="23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cp:lastPrinted>2013-08-22T13:54:40Z</cp:lastPrinted>
  <dcterms:created xsi:type="dcterms:W3CDTF">2011-04-26T16:42:35Z</dcterms:created>
  <dcterms:modified xsi:type="dcterms:W3CDTF">2014-01-22T15:37:40Z</dcterms:modified>
</cp:coreProperties>
</file>