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autoCompressPictures="0"/>
  <bookViews>
    <workbookView xWindow="44600" yWindow="1440" windowWidth="23760" windowHeight="14240" activeTab="2"/>
  </bookViews>
  <sheets>
    <sheet name=" DATA" sheetId="1" r:id="rId1"/>
    <sheet name="Plot 5470" sheetId="3" r:id="rId2"/>
    <sheet name="Plot 5465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" i="1" l="1"/>
  <c r="G6" i="1"/>
  <c r="R6" i="1"/>
  <c r="U6" i="1"/>
  <c r="W6" i="1"/>
  <c r="Z6" i="1"/>
  <c r="Q7" i="1"/>
  <c r="G7" i="1"/>
  <c r="R7" i="1"/>
  <c r="U7" i="1"/>
  <c r="W7" i="1"/>
  <c r="Z7" i="1"/>
  <c r="Q8" i="1"/>
  <c r="G8" i="1"/>
  <c r="R8" i="1"/>
  <c r="U8" i="1"/>
  <c r="W8" i="1"/>
  <c r="Z8" i="1"/>
  <c r="Q9" i="1"/>
  <c r="G9" i="1"/>
  <c r="R9" i="1"/>
  <c r="U9" i="1"/>
  <c r="W9" i="1"/>
  <c r="Z9" i="1"/>
  <c r="Q10" i="1"/>
  <c r="G10" i="1"/>
  <c r="R10" i="1"/>
  <c r="U10" i="1"/>
  <c r="W10" i="1"/>
  <c r="Z10" i="1"/>
  <c r="Q11" i="1"/>
  <c r="G11" i="1"/>
  <c r="R11" i="1"/>
  <c r="U11" i="1"/>
  <c r="W11" i="1"/>
  <c r="Z11" i="1"/>
  <c r="Q12" i="1"/>
  <c r="G12" i="1"/>
  <c r="R12" i="1"/>
  <c r="U12" i="1"/>
  <c r="W12" i="1"/>
  <c r="Z12" i="1"/>
  <c r="Q13" i="1"/>
  <c r="G13" i="1"/>
  <c r="R13" i="1"/>
  <c r="U13" i="1"/>
  <c r="W13" i="1"/>
  <c r="Z13" i="1"/>
  <c r="Q14" i="1"/>
  <c r="G14" i="1"/>
  <c r="R14" i="1"/>
  <c r="U14" i="1"/>
  <c r="W14" i="1"/>
  <c r="Z14" i="1"/>
  <c r="Q15" i="1"/>
  <c r="G15" i="1"/>
  <c r="R15" i="1"/>
  <c r="U15" i="1"/>
  <c r="W15" i="1"/>
  <c r="Z15" i="1"/>
  <c r="Q16" i="1"/>
  <c r="G16" i="1"/>
  <c r="R16" i="1"/>
  <c r="U16" i="1"/>
  <c r="W16" i="1"/>
  <c r="Z16" i="1"/>
  <c r="Q17" i="1"/>
  <c r="G17" i="1"/>
  <c r="R17" i="1"/>
  <c r="U17" i="1"/>
  <c r="W17" i="1"/>
  <c r="Z17" i="1"/>
  <c r="Q18" i="1"/>
  <c r="G18" i="1"/>
  <c r="R18" i="1"/>
  <c r="U18" i="1"/>
  <c r="W18" i="1"/>
  <c r="Z18" i="1"/>
  <c r="Q19" i="1"/>
  <c r="G19" i="1"/>
  <c r="R19" i="1"/>
  <c r="U19" i="1"/>
  <c r="W19" i="1"/>
  <c r="Z19" i="1"/>
  <c r="Q20" i="1"/>
  <c r="G20" i="1"/>
  <c r="R20" i="1"/>
  <c r="U20" i="1"/>
  <c r="W20" i="1"/>
  <c r="Z20" i="1"/>
  <c r="Q21" i="1"/>
  <c r="G21" i="1"/>
  <c r="R21" i="1"/>
  <c r="U21" i="1"/>
  <c r="W21" i="1"/>
  <c r="Z21" i="1"/>
  <c r="Q22" i="1"/>
  <c r="G22" i="1"/>
  <c r="R22" i="1"/>
  <c r="U22" i="1"/>
  <c r="W22" i="1"/>
  <c r="Z22" i="1"/>
  <c r="Q23" i="1"/>
  <c r="G23" i="1"/>
  <c r="R23" i="1"/>
  <c r="U23" i="1"/>
  <c r="W23" i="1"/>
  <c r="Z23" i="1"/>
  <c r="Q5" i="1"/>
  <c r="G5" i="1"/>
  <c r="R5" i="1"/>
  <c r="U5" i="1"/>
  <c r="W5" i="1"/>
  <c r="Z5" i="1"/>
  <c r="L6" i="1"/>
  <c r="M6" i="1"/>
  <c r="T6" i="1"/>
  <c r="V6" i="1"/>
  <c r="Y6" i="1"/>
  <c r="L7" i="1"/>
  <c r="M7" i="1"/>
  <c r="T7" i="1"/>
  <c r="V7" i="1"/>
  <c r="Y7" i="1"/>
  <c r="L8" i="1"/>
  <c r="M8" i="1"/>
  <c r="T8" i="1"/>
  <c r="V8" i="1"/>
  <c r="Y8" i="1"/>
  <c r="L9" i="1"/>
  <c r="M9" i="1"/>
  <c r="T9" i="1"/>
  <c r="V9" i="1"/>
  <c r="Y9" i="1"/>
  <c r="L10" i="1"/>
  <c r="M10" i="1"/>
  <c r="T10" i="1"/>
  <c r="V10" i="1"/>
  <c r="Y10" i="1"/>
  <c r="L11" i="1"/>
  <c r="M11" i="1"/>
  <c r="T11" i="1"/>
  <c r="V11" i="1"/>
  <c r="Y11" i="1"/>
  <c r="L12" i="1"/>
  <c r="M12" i="1"/>
  <c r="T12" i="1"/>
  <c r="V12" i="1"/>
  <c r="Y12" i="1"/>
  <c r="L13" i="1"/>
  <c r="M13" i="1"/>
  <c r="T13" i="1"/>
  <c r="V13" i="1"/>
  <c r="Y13" i="1"/>
  <c r="L14" i="1"/>
  <c r="M14" i="1"/>
  <c r="T14" i="1"/>
  <c r="V14" i="1"/>
  <c r="Y14" i="1"/>
  <c r="L15" i="1"/>
  <c r="M15" i="1"/>
  <c r="T15" i="1"/>
  <c r="V15" i="1"/>
  <c r="Y15" i="1"/>
  <c r="L16" i="1"/>
  <c r="M16" i="1"/>
  <c r="T16" i="1"/>
  <c r="V16" i="1"/>
  <c r="Y16" i="1"/>
  <c r="L17" i="1"/>
  <c r="M17" i="1"/>
  <c r="T17" i="1"/>
  <c r="V17" i="1"/>
  <c r="Y17" i="1"/>
  <c r="L18" i="1"/>
  <c r="M18" i="1"/>
  <c r="T18" i="1"/>
  <c r="V18" i="1"/>
  <c r="Y18" i="1"/>
  <c r="L19" i="1"/>
  <c r="M19" i="1"/>
  <c r="T19" i="1"/>
  <c r="V19" i="1"/>
  <c r="Y19" i="1"/>
  <c r="L20" i="1"/>
  <c r="M20" i="1"/>
  <c r="T20" i="1"/>
  <c r="V20" i="1"/>
  <c r="Y20" i="1"/>
  <c r="L21" i="1"/>
  <c r="M21" i="1"/>
  <c r="T21" i="1"/>
  <c r="V21" i="1"/>
  <c r="Y21" i="1"/>
  <c r="L22" i="1"/>
  <c r="M22" i="1"/>
  <c r="T22" i="1"/>
  <c r="V22" i="1"/>
  <c r="Y22" i="1"/>
  <c r="L23" i="1"/>
  <c r="M23" i="1"/>
  <c r="T23" i="1"/>
  <c r="V23" i="1"/>
  <c r="Y23" i="1"/>
  <c r="L5" i="1"/>
  <c r="M5" i="1"/>
  <c r="T5" i="1"/>
  <c r="V5" i="1"/>
  <c r="Y5" i="1"/>
  <c r="S6" i="1"/>
  <c r="X6" i="1"/>
  <c r="S7" i="1"/>
  <c r="X7" i="1"/>
  <c r="S8" i="1"/>
  <c r="X8" i="1"/>
  <c r="S9" i="1"/>
  <c r="X9" i="1"/>
  <c r="S10" i="1"/>
  <c r="X10" i="1"/>
  <c r="S11" i="1"/>
  <c r="X11" i="1"/>
  <c r="S12" i="1"/>
  <c r="X12" i="1"/>
  <c r="S13" i="1"/>
  <c r="X13" i="1"/>
  <c r="S14" i="1"/>
  <c r="X14" i="1"/>
  <c r="S15" i="1"/>
  <c r="X15" i="1"/>
  <c r="S16" i="1"/>
  <c r="X16" i="1"/>
  <c r="S17" i="1"/>
  <c r="X17" i="1"/>
  <c r="S18" i="1"/>
  <c r="X18" i="1"/>
  <c r="S19" i="1"/>
  <c r="X19" i="1"/>
  <c r="S20" i="1"/>
  <c r="X20" i="1"/>
  <c r="S21" i="1"/>
  <c r="X21" i="1"/>
  <c r="S22" i="1"/>
  <c r="X22" i="1"/>
  <c r="S23" i="1"/>
  <c r="X23" i="1"/>
  <c r="S5" i="1"/>
  <c r="X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<sst xmlns="http://schemas.openxmlformats.org/spreadsheetml/2006/main" count="85" uniqueCount="53">
  <si>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</si>
  <si>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</si>
  <si>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</si>
  <si>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</si>
  <si>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</si>
  <si>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</si>
  <si>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</si>
  <si>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</si>
  <si>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</si>
  <si>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</si>
  <si>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</si>
  <si>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</si>
  <si>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</si>
  <si>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</si>
  <si>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</si>
  <si>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</si>
  <si>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</si>
  <si>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</si>
  <si>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</si>
  <si>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</si>
  <si>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</si>
  <si>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</si>
  <si>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</si>
  <si>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</si>
  <si>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</si>
  <si>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</si>
  <si>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</si>
  <si>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</si>
  <si>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</si>
  <si>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</si>
  <si>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</si>
  <si>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</si>
  <si>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5470_01</t>
  </si>
  <si>
    <t>5470_12</t>
  </si>
  <si>
    <t>5470_23</t>
  </si>
  <si>
    <t>5470_34</t>
  </si>
  <si>
    <t>5470_45</t>
  </si>
  <si>
    <t>5470_56</t>
  </si>
  <si>
    <t>5470_67</t>
  </si>
  <si>
    <t>5470_78</t>
  </si>
  <si>
    <t>5470_89</t>
  </si>
  <si>
    <t>5470_910</t>
  </si>
  <si>
    <t>5465_01</t>
  </si>
  <si>
    <t>5465_12</t>
  </si>
  <si>
    <t>5465_23</t>
  </si>
  <si>
    <t>5465_34</t>
  </si>
  <si>
    <t>5465_45</t>
  </si>
  <si>
    <t>5465_56</t>
  </si>
  <si>
    <t>5465_67</t>
  </si>
  <si>
    <t>5465_78</t>
  </si>
  <si>
    <t>5465_89</t>
  </si>
  <si>
    <t>H-L</t>
  </si>
  <si>
    <t>depth_core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</si>
</sst>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Border="1"/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164" fontId="0" fillId="0" borderId="5" xfId="0" applyNumberFormat="1" applyBorder="1"/>
    <xf numFmtId="164" fontId="0" fillId="0" borderId="5" xfId="0" applyNumberFormat="1" applyFill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6" fillId="0" borderId="0" xfId="0" applyFont="1"/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opLeftCell="M2" workbookViewId="0">
      <selection activeCell="X15" sqref="X15:Z23"/>
    </sheetView>
  </sheetViews>
  <sheetFormatPr baseColWidth="10" defaultColWidth="8.83203125" defaultRowHeight="14" x14ac:dyDescent="0"/>
  <cols>
    <col min="1" max="2" width="15.5" customWidth="1"/>
    <col min="3" max="3" width="8.83203125" style="7"/>
    <col min="4" max="4" width="9.1640625" style="14" customWidth="1"/>
    <col min="5" max="6" width="9.1640625" customWidth="1"/>
    <col min="7" max="7" width="9.1640625" style="7" customWidth="1"/>
    <col min="8" max="8" width="18.83203125" style="7" customWidth="1"/>
    <col min="9" max="11" width="9.1640625" customWidth="1"/>
    <col min="12" max="12" width="12.83203125" style="14" customWidth="1"/>
    <col min="13" max="13" width="9.1640625" style="7" customWidth="1"/>
    <col min="14" max="14" width="11.83203125" style="14" bestFit="1" customWidth="1"/>
    <col min="15" max="15" width="11.83203125" bestFit="1" customWidth="1"/>
    <col min="17" max="17" width="13.33203125" style="14" bestFit="1" customWidth="1"/>
    <col min="18" max="18" width="8.83203125" style="7"/>
    <col min="20" max="20" width="12.5" bestFit="1" customWidth="1"/>
    <col min="24" max="24" width="10.5" bestFit="1" customWidth="1"/>
    <col min="25" max="25" width="15.1640625" bestFit="1" customWidth="1"/>
    <col min="26" max="26" width="11.83203125" bestFit="1" customWidth="1"/>
  </cols>
  <sheetData>
    <row r="1" spans="1:37">
      <c r="A1" s="27" t="s">
        <v>0</v>
      </c>
      <c r="B1" s="27" t="s">
        <v>2</v>
      </c>
      <c r="C1" s="23" t="s">
        <v>1</v>
      </c>
      <c r="D1" s="37" t="s">
        <v>3</v>
      </c>
      <c r="E1" s="38"/>
      <c r="F1" s="38"/>
      <c r="G1" s="38"/>
      <c r="H1" s="10" t="s">
        <v>8</v>
      </c>
      <c r="I1" s="39" t="s">
        <v>10</v>
      </c>
      <c r="J1" s="40"/>
      <c r="K1" s="40"/>
      <c r="L1" s="40"/>
      <c r="M1" s="22"/>
      <c r="N1" s="39" t="s">
        <v>13</v>
      </c>
      <c r="O1" s="40"/>
      <c r="P1" s="40"/>
      <c r="Q1" s="40"/>
      <c r="R1" s="22"/>
      <c r="S1" s="17" t="s">
        <v>16</v>
      </c>
      <c r="T1" s="17"/>
    </row>
    <row r="2" spans="1:37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41" t="s">
        <v>11</v>
      </c>
      <c r="J2" s="42"/>
      <c r="K2" s="42"/>
      <c r="L2" s="42"/>
      <c r="M2" s="23"/>
      <c r="N2" s="41" t="s">
        <v>11</v>
      </c>
      <c r="O2" s="42"/>
      <c r="P2" s="42"/>
      <c r="Q2" s="42"/>
      <c r="R2" s="23"/>
      <c r="S2" t="s">
        <v>51</v>
      </c>
      <c r="T2" t="s">
        <v>23</v>
      </c>
      <c r="U2" t="s">
        <v>24</v>
      </c>
      <c r="V2" t="s">
        <v>25</v>
      </c>
      <c r="W2" t="s">
        <v>22</v>
      </c>
    </row>
    <row r="3" spans="1:37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4" t="s">
        <v>12</v>
      </c>
      <c r="L3" s="12" t="s">
        <v>20</v>
      </c>
      <c r="M3" s="24" t="s">
        <v>6</v>
      </c>
      <c r="N3" s="4" t="s">
        <v>14</v>
      </c>
      <c r="O3" s="4" t="s">
        <v>26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27</v>
      </c>
      <c r="U3" s="18" t="s">
        <v>28</v>
      </c>
      <c r="V3" s="18" t="s">
        <v>29</v>
      </c>
      <c r="W3" s="18" t="s">
        <v>18</v>
      </c>
      <c r="X3" s="18" t="s">
        <v>19</v>
      </c>
      <c r="Y3" s="18" t="s">
        <v>30</v>
      </c>
      <c r="Z3" s="18" t="s">
        <v>31</v>
      </c>
    </row>
    <row r="4" spans="1:37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5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>
      <c r="A5">
        <v>5470</v>
      </c>
      <c r="B5" t="s">
        <v>32</v>
      </c>
      <c r="C5" s="7">
        <v>201</v>
      </c>
      <c r="D5">
        <v>1.0185</v>
      </c>
      <c r="E5">
        <v>1.0185</v>
      </c>
      <c r="F5">
        <f t="shared" ref="F5:F23" si="0">D5-E5</f>
        <v>0</v>
      </c>
      <c r="G5" s="21">
        <f>(D5+E5)/2</f>
        <v>1.0185</v>
      </c>
      <c r="H5" s="21">
        <v>3.3431999999999999</v>
      </c>
      <c r="I5" s="26">
        <v>1.3787</v>
      </c>
      <c r="J5" s="26">
        <v>1.3783000000000001</v>
      </c>
      <c r="K5" s="26">
        <f>I5-J5</f>
        <v>3.9999999999995595E-4</v>
      </c>
      <c r="L5" s="20">
        <f>(I5+J5)/2</f>
        <v>1.3785000000000001</v>
      </c>
      <c r="M5" s="21">
        <f>L5-G5</f>
        <v>0.3600000000000001</v>
      </c>
      <c r="N5" s="20">
        <v>1.3241000000000001</v>
      </c>
      <c r="O5" s="26">
        <v>1.3243</v>
      </c>
      <c r="P5" s="30">
        <f>N5-O5</f>
        <v>-1.9999999999997797E-4</v>
      </c>
      <c r="Q5" s="31">
        <f>(N5+O5)/2</f>
        <v>1.3242</v>
      </c>
      <c r="R5" s="21">
        <f>Q5-G5</f>
        <v>0.30570000000000008</v>
      </c>
      <c r="S5" s="26">
        <f>H5-L5</f>
        <v>1.9646999999999999</v>
      </c>
      <c r="T5" s="26">
        <f>M5</f>
        <v>0.3600000000000001</v>
      </c>
      <c r="U5" s="26">
        <f>R5</f>
        <v>0.30570000000000008</v>
      </c>
      <c r="V5" s="26">
        <f>T5-U5</f>
        <v>5.4300000000000015E-2</v>
      </c>
      <c r="W5" s="26">
        <f>H5-G5</f>
        <v>2.3247</v>
      </c>
      <c r="X5" s="26">
        <f>(S5/W5)*100</f>
        <v>84.51413085559426</v>
      </c>
      <c r="Y5" s="26">
        <f>(V5/W5)*100</f>
        <v>2.3357852626145315</v>
      </c>
      <c r="Z5" s="26">
        <f>(U5/W5)*100</f>
        <v>13.150083881791202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>
      <c r="A6">
        <v>5470</v>
      </c>
      <c r="B6" t="s">
        <v>33</v>
      </c>
      <c r="C6" s="7">
        <v>202</v>
      </c>
      <c r="D6">
        <v>0.96599999999999997</v>
      </c>
      <c r="E6">
        <v>0.96599999999999997</v>
      </c>
      <c r="F6">
        <f t="shared" si="0"/>
        <v>0</v>
      </c>
      <c r="G6" s="21">
        <f t="shared" ref="G6:G23" si="1">(D6+E6)/2</f>
        <v>0.96599999999999997</v>
      </c>
      <c r="H6" s="21">
        <v>2.6720000000000002</v>
      </c>
      <c r="I6" s="26">
        <v>1.4664999999999999</v>
      </c>
      <c r="J6" s="26">
        <v>1.4661</v>
      </c>
      <c r="K6" s="26">
        <f t="shared" ref="K6:K23" si="2">I6-J6</f>
        <v>3.9999999999995595E-4</v>
      </c>
      <c r="L6" s="20">
        <f t="shared" ref="L6:L23" si="3">(I6+J6)/2</f>
        <v>1.4662999999999999</v>
      </c>
      <c r="M6" s="21">
        <f t="shared" ref="M6:M23" si="4">L6-G6</f>
        <v>0.50029999999999997</v>
      </c>
      <c r="N6" s="20">
        <v>1.4188000000000001</v>
      </c>
      <c r="O6" s="26">
        <v>1.4192</v>
      </c>
      <c r="P6" s="30">
        <f t="shared" ref="P6:P23" si="5">N6-O6</f>
        <v>-3.9999999999995595E-4</v>
      </c>
      <c r="Q6" s="31">
        <f t="shared" ref="Q6:Q23" si="6">(N6+O6)/2</f>
        <v>1.419</v>
      </c>
      <c r="R6" s="21">
        <f t="shared" ref="R6:R23" si="7">Q6-G6</f>
        <v>0.45300000000000007</v>
      </c>
      <c r="S6" s="26">
        <f t="shared" ref="S6:S23" si="8">H6-L6</f>
        <v>1.2057000000000002</v>
      </c>
      <c r="T6" s="26">
        <f t="shared" ref="T6:T23" si="9">M6</f>
        <v>0.50029999999999997</v>
      </c>
      <c r="U6" s="26">
        <f t="shared" ref="U6:U23" si="10">R6</f>
        <v>0.45300000000000007</v>
      </c>
      <c r="V6" s="26">
        <f t="shared" ref="V6:V23" si="11">T6-U6</f>
        <v>4.7299999999999898E-2</v>
      </c>
      <c r="W6" s="26">
        <f t="shared" ref="W6:W23" si="12">H6-G6</f>
        <v>1.7060000000000002</v>
      </c>
      <c r="X6" s="26">
        <f t="shared" ref="X6:X23" si="13">(S6/W6)*100</f>
        <v>70.674091441969523</v>
      </c>
      <c r="Y6" s="26">
        <f t="shared" ref="Y6:Y23" si="14">(V6/W6)*100</f>
        <v>2.7725674091441905</v>
      </c>
      <c r="Z6" s="26">
        <f t="shared" ref="Z6:Z23" si="15">(U6/W6)*100</f>
        <v>26.553341148886282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>
      <c r="A7">
        <v>5470</v>
      </c>
      <c r="B7" t="s">
        <v>34</v>
      </c>
      <c r="C7" s="7">
        <v>203</v>
      </c>
      <c r="D7">
        <v>0.9889</v>
      </c>
      <c r="E7">
        <v>0.98880000000000001</v>
      </c>
      <c r="F7">
        <f t="shared" si="0"/>
        <v>9.9999999999988987E-5</v>
      </c>
      <c r="G7" s="21">
        <f t="shared" si="1"/>
        <v>0.98885000000000001</v>
      </c>
      <c r="H7" s="21">
        <v>4.0887000000000002</v>
      </c>
      <c r="I7" s="26">
        <v>1.6811</v>
      </c>
      <c r="J7" s="26">
        <v>1.6807000000000001</v>
      </c>
      <c r="K7" s="26">
        <f t="shared" si="2"/>
        <v>3.9999999999995595E-4</v>
      </c>
      <c r="L7" s="20">
        <f t="shared" si="3"/>
        <v>1.6809000000000001</v>
      </c>
      <c r="M7" s="21">
        <f t="shared" si="4"/>
        <v>0.69205000000000005</v>
      </c>
      <c r="N7" s="20">
        <v>1.5872999999999999</v>
      </c>
      <c r="O7" s="26">
        <v>1.5871999999999999</v>
      </c>
      <c r="P7" s="30">
        <f t="shared" si="5"/>
        <v>9.9999999999988987E-5</v>
      </c>
      <c r="Q7" s="31">
        <f t="shared" si="6"/>
        <v>1.58725</v>
      </c>
      <c r="R7" s="21">
        <f t="shared" si="7"/>
        <v>0.59840000000000004</v>
      </c>
      <c r="S7" s="26">
        <f t="shared" si="8"/>
        <v>2.4077999999999999</v>
      </c>
      <c r="T7" s="26">
        <f t="shared" si="9"/>
        <v>0.69205000000000005</v>
      </c>
      <c r="U7" s="26">
        <f t="shared" si="10"/>
        <v>0.59840000000000004</v>
      </c>
      <c r="V7" s="26">
        <f t="shared" si="11"/>
        <v>9.3650000000000011E-2</v>
      </c>
      <c r="W7" s="26">
        <f t="shared" si="12"/>
        <v>3.09985</v>
      </c>
      <c r="X7" s="26">
        <f t="shared" si="13"/>
        <v>77.67472619642885</v>
      </c>
      <c r="Y7" s="26">
        <f t="shared" si="14"/>
        <v>3.0211139248673327</v>
      </c>
      <c r="Z7" s="26">
        <f t="shared" si="15"/>
        <v>19.30415987870381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>
      <c r="A8">
        <v>5470</v>
      </c>
      <c r="B8" t="s">
        <v>35</v>
      </c>
      <c r="C8" s="7">
        <v>204</v>
      </c>
      <c r="D8">
        <v>0.99099999999999999</v>
      </c>
      <c r="E8">
        <v>0.99109999999999998</v>
      </c>
      <c r="F8">
        <f t="shared" si="0"/>
        <v>-9.9999999999988987E-5</v>
      </c>
      <c r="G8" s="21">
        <f t="shared" si="1"/>
        <v>0.99104999999999999</v>
      </c>
      <c r="H8" s="21">
        <v>3.5489999999999999</v>
      </c>
      <c r="I8" s="26">
        <v>1.6377999999999999</v>
      </c>
      <c r="J8" s="26">
        <v>1.6383000000000001</v>
      </c>
      <c r="K8" s="26">
        <f t="shared" si="2"/>
        <v>-5.0000000000016698E-4</v>
      </c>
      <c r="L8" s="20">
        <f t="shared" si="3"/>
        <v>1.63805</v>
      </c>
      <c r="M8" s="21">
        <f t="shared" si="4"/>
        <v>0.64700000000000002</v>
      </c>
      <c r="N8" s="20">
        <v>1.5677000000000001</v>
      </c>
      <c r="O8" s="26">
        <v>1.5673999999999999</v>
      </c>
      <c r="P8" s="30">
        <f t="shared" si="5"/>
        <v>3.00000000000189E-4</v>
      </c>
      <c r="Q8" s="31">
        <f t="shared" si="6"/>
        <v>1.56755</v>
      </c>
      <c r="R8" s="21">
        <f t="shared" si="7"/>
        <v>0.57650000000000001</v>
      </c>
      <c r="S8" s="26">
        <f t="shared" si="8"/>
        <v>1.9109499999999999</v>
      </c>
      <c r="T8" s="26">
        <f t="shared" si="9"/>
        <v>0.64700000000000002</v>
      </c>
      <c r="U8" s="26">
        <f t="shared" si="10"/>
        <v>0.57650000000000001</v>
      </c>
      <c r="V8" s="26">
        <f t="shared" si="11"/>
        <v>7.0500000000000007E-2</v>
      </c>
      <c r="W8" s="26">
        <f t="shared" si="12"/>
        <v>2.5579499999999999</v>
      </c>
      <c r="X8" s="26">
        <f t="shared" si="13"/>
        <v>74.706307785531379</v>
      </c>
      <c r="Y8" s="26">
        <f t="shared" si="14"/>
        <v>2.7561132938485899</v>
      </c>
      <c r="Z8" s="26">
        <f t="shared" si="15"/>
        <v>22.537578920620032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>
      <c r="A9">
        <v>5470</v>
      </c>
      <c r="B9" t="s">
        <v>36</v>
      </c>
      <c r="C9" s="7">
        <v>205</v>
      </c>
      <c r="D9">
        <v>1.0196000000000001</v>
      </c>
      <c r="E9">
        <v>1.0195000000000001</v>
      </c>
      <c r="F9">
        <f t="shared" si="0"/>
        <v>9.9999999999988987E-5</v>
      </c>
      <c r="G9" s="21">
        <f t="shared" si="1"/>
        <v>1.0195500000000002</v>
      </c>
      <c r="H9" s="21">
        <v>3.1446999999999998</v>
      </c>
      <c r="I9" s="26">
        <v>1.5831</v>
      </c>
      <c r="J9" s="26">
        <v>1.5829</v>
      </c>
      <c r="K9" s="26">
        <f t="shared" si="2"/>
        <v>1.9999999999997797E-4</v>
      </c>
      <c r="L9" s="20">
        <f t="shared" si="3"/>
        <v>1.583</v>
      </c>
      <c r="M9" s="21">
        <f t="shared" si="4"/>
        <v>0.56344999999999978</v>
      </c>
      <c r="N9" s="20">
        <v>1.5224</v>
      </c>
      <c r="O9" s="26">
        <v>1.5227999999999999</v>
      </c>
      <c r="P9" s="30">
        <f t="shared" si="5"/>
        <v>-3.9999999999995595E-4</v>
      </c>
      <c r="Q9" s="31">
        <f t="shared" si="6"/>
        <v>1.5226</v>
      </c>
      <c r="R9" s="21">
        <f t="shared" si="7"/>
        <v>0.50304999999999978</v>
      </c>
      <c r="S9" s="26">
        <f t="shared" si="8"/>
        <v>1.5616999999999999</v>
      </c>
      <c r="T9" s="26">
        <f t="shared" si="9"/>
        <v>0.56344999999999978</v>
      </c>
      <c r="U9" s="26">
        <f t="shared" si="10"/>
        <v>0.50304999999999978</v>
      </c>
      <c r="V9" s="26">
        <f t="shared" si="11"/>
        <v>6.0400000000000009E-2</v>
      </c>
      <c r="W9" s="26">
        <f t="shared" si="12"/>
        <v>2.1251499999999997</v>
      </c>
      <c r="X9" s="26">
        <f t="shared" si="13"/>
        <v>73.486577418064613</v>
      </c>
      <c r="Y9" s="26">
        <f t="shared" si="14"/>
        <v>2.8421523186598603</v>
      </c>
      <c r="Z9" s="26">
        <f t="shared" si="15"/>
        <v>23.671270263275527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>
      <c r="A10">
        <v>5470</v>
      </c>
      <c r="B10" t="s">
        <v>37</v>
      </c>
      <c r="C10" s="7">
        <v>206</v>
      </c>
      <c r="D10">
        <v>0.99360000000000004</v>
      </c>
      <c r="E10">
        <v>0.99360000000000004</v>
      </c>
      <c r="F10">
        <f t="shared" si="0"/>
        <v>0</v>
      </c>
      <c r="G10" s="21">
        <f t="shared" si="1"/>
        <v>0.99360000000000004</v>
      </c>
      <c r="H10" s="21">
        <v>3.4257</v>
      </c>
      <c r="I10" s="26">
        <v>1.6547000000000001</v>
      </c>
      <c r="J10" s="30">
        <v>1.6549</v>
      </c>
      <c r="K10" s="26">
        <f t="shared" si="2"/>
        <v>-1.9999999999997797E-4</v>
      </c>
      <c r="L10" s="20">
        <f t="shared" si="3"/>
        <v>1.6548</v>
      </c>
      <c r="M10" s="21">
        <f t="shared" si="4"/>
        <v>0.66120000000000001</v>
      </c>
      <c r="N10" s="20">
        <v>1.5851</v>
      </c>
      <c r="O10" s="26">
        <v>1.5847</v>
      </c>
      <c r="P10" s="30">
        <f t="shared" si="5"/>
        <v>3.9999999999995595E-4</v>
      </c>
      <c r="Q10" s="31">
        <f t="shared" si="6"/>
        <v>1.5849</v>
      </c>
      <c r="R10" s="21">
        <f t="shared" si="7"/>
        <v>0.59129999999999994</v>
      </c>
      <c r="S10" s="26">
        <f t="shared" si="8"/>
        <v>1.7708999999999999</v>
      </c>
      <c r="T10" s="26">
        <f t="shared" si="9"/>
        <v>0.66120000000000001</v>
      </c>
      <c r="U10" s="26">
        <f t="shared" si="10"/>
        <v>0.59129999999999994</v>
      </c>
      <c r="V10" s="26">
        <f t="shared" si="11"/>
        <v>6.9900000000000073E-2</v>
      </c>
      <c r="W10" s="26">
        <f t="shared" si="12"/>
        <v>2.4321000000000002</v>
      </c>
      <c r="X10" s="26">
        <f t="shared" si="13"/>
        <v>72.813617861107687</v>
      </c>
      <c r="Y10" s="26">
        <f t="shared" si="14"/>
        <v>2.8740594547921576</v>
      </c>
      <c r="Z10" s="26">
        <f t="shared" si="15"/>
        <v>24.312322684100156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>
      <c r="A11">
        <v>5470</v>
      </c>
      <c r="B11" t="s">
        <v>38</v>
      </c>
      <c r="C11" s="7">
        <v>207</v>
      </c>
      <c r="D11">
        <v>1.0461</v>
      </c>
      <c r="E11">
        <v>1.0461</v>
      </c>
      <c r="F11">
        <f t="shared" si="0"/>
        <v>0</v>
      </c>
      <c r="G11" s="21">
        <f t="shared" si="1"/>
        <v>1.0461</v>
      </c>
      <c r="H11" s="21">
        <v>3.1802999999999999</v>
      </c>
      <c r="I11" s="26">
        <v>1.5580000000000001</v>
      </c>
      <c r="J11" s="26">
        <v>1.5582</v>
      </c>
      <c r="K11" s="26">
        <f t="shared" si="2"/>
        <v>-1.9999999999997797E-4</v>
      </c>
      <c r="L11" s="20">
        <f t="shared" si="3"/>
        <v>1.5581</v>
      </c>
      <c r="M11" s="21">
        <f t="shared" si="4"/>
        <v>0.51200000000000001</v>
      </c>
      <c r="N11" s="20">
        <v>1.4939</v>
      </c>
      <c r="O11" s="26">
        <v>1.4944</v>
      </c>
      <c r="P11" s="30">
        <f t="shared" si="5"/>
        <v>-4.9999999999994493E-4</v>
      </c>
      <c r="Q11" s="31">
        <f t="shared" si="6"/>
        <v>1.4941499999999999</v>
      </c>
      <c r="R11" s="21">
        <f t="shared" si="7"/>
        <v>0.44804999999999984</v>
      </c>
      <c r="S11" s="26">
        <f t="shared" si="8"/>
        <v>1.6221999999999999</v>
      </c>
      <c r="T11" s="26">
        <f t="shared" si="9"/>
        <v>0.51200000000000001</v>
      </c>
      <c r="U11" s="26">
        <f t="shared" si="10"/>
        <v>0.44804999999999984</v>
      </c>
      <c r="V11" s="26">
        <f t="shared" si="11"/>
        <v>6.3950000000000173E-2</v>
      </c>
      <c r="W11" s="26">
        <f t="shared" si="12"/>
        <v>2.1341999999999999</v>
      </c>
      <c r="X11" s="26">
        <f t="shared" si="13"/>
        <v>76.009746040670976</v>
      </c>
      <c r="Y11" s="26">
        <f t="shared" si="14"/>
        <v>2.9964389466779204</v>
      </c>
      <c r="Z11" s="26">
        <f t="shared" si="15"/>
        <v>20.993815012651105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>
      <c r="A12">
        <v>5470</v>
      </c>
      <c r="B12" t="s">
        <v>39</v>
      </c>
      <c r="C12" s="7">
        <v>208</v>
      </c>
      <c r="D12">
        <v>0.99570000000000003</v>
      </c>
      <c r="E12">
        <v>0.99560000000000004</v>
      </c>
      <c r="F12">
        <f t="shared" si="0"/>
        <v>9.9999999999988987E-5</v>
      </c>
      <c r="G12" s="21">
        <f t="shared" si="1"/>
        <v>0.99565000000000003</v>
      </c>
      <c r="H12" s="21">
        <v>4.2431000000000001</v>
      </c>
      <c r="I12" s="26">
        <v>1.7625999999999999</v>
      </c>
      <c r="J12" s="30">
        <v>1.7623</v>
      </c>
      <c r="K12" s="26">
        <f t="shared" si="2"/>
        <v>2.9999999999996696E-4</v>
      </c>
      <c r="L12" s="20">
        <f t="shared" si="3"/>
        <v>1.7624499999999999</v>
      </c>
      <c r="M12" s="21">
        <f t="shared" si="4"/>
        <v>0.76679999999999982</v>
      </c>
      <c r="N12" s="20">
        <v>1.6551</v>
      </c>
      <c r="O12" s="26">
        <v>1.6547000000000001</v>
      </c>
      <c r="P12" s="30">
        <f t="shared" si="5"/>
        <v>3.9999999999995595E-4</v>
      </c>
      <c r="Q12" s="31">
        <f t="shared" si="6"/>
        <v>1.6549</v>
      </c>
      <c r="R12" s="21">
        <f t="shared" si="7"/>
        <v>0.65925</v>
      </c>
      <c r="S12" s="26">
        <f t="shared" si="8"/>
        <v>2.4806500000000002</v>
      </c>
      <c r="T12" s="26">
        <f t="shared" si="9"/>
        <v>0.76679999999999982</v>
      </c>
      <c r="U12" s="26">
        <f t="shared" si="10"/>
        <v>0.65925</v>
      </c>
      <c r="V12" s="26">
        <f t="shared" si="11"/>
        <v>0.10754999999999981</v>
      </c>
      <c r="W12" s="26">
        <f t="shared" si="12"/>
        <v>3.2474500000000002</v>
      </c>
      <c r="X12" s="26">
        <f t="shared" si="13"/>
        <v>76.387627215199629</v>
      </c>
      <c r="Y12" s="26">
        <f t="shared" si="14"/>
        <v>3.3118292814361983</v>
      </c>
      <c r="Z12" s="26">
        <f t="shared" si="15"/>
        <v>20.300543503364178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>
      <c r="A13">
        <v>5470</v>
      </c>
      <c r="B13" t="s">
        <v>40</v>
      </c>
      <c r="C13" s="7">
        <v>209</v>
      </c>
      <c r="D13">
        <v>1.0410999999999999</v>
      </c>
      <c r="E13">
        <v>1.0411999999999999</v>
      </c>
      <c r="F13">
        <f t="shared" si="0"/>
        <v>-9.9999999999988987E-5</v>
      </c>
      <c r="G13" s="21">
        <f t="shared" si="1"/>
        <v>1.04115</v>
      </c>
      <c r="H13" s="21">
        <v>2.4274</v>
      </c>
      <c r="I13" s="26">
        <v>1.3807</v>
      </c>
      <c r="J13" s="26">
        <v>1.3809</v>
      </c>
      <c r="K13" s="26">
        <f t="shared" si="2"/>
        <v>-1.9999999999997797E-4</v>
      </c>
      <c r="L13" s="20">
        <f t="shared" si="3"/>
        <v>1.3808</v>
      </c>
      <c r="M13" s="21">
        <f t="shared" si="4"/>
        <v>0.33965000000000001</v>
      </c>
      <c r="N13" s="20">
        <v>1.3318000000000001</v>
      </c>
      <c r="O13" s="26">
        <v>1.3320000000000001</v>
      </c>
      <c r="P13" s="30">
        <f t="shared" si="5"/>
        <v>-1.9999999999997797E-4</v>
      </c>
      <c r="Q13" s="31">
        <f t="shared" si="6"/>
        <v>1.3319000000000001</v>
      </c>
      <c r="R13" s="21">
        <f t="shared" si="7"/>
        <v>0.29075000000000006</v>
      </c>
      <c r="S13" s="26">
        <f t="shared" si="8"/>
        <v>1.0466</v>
      </c>
      <c r="T13" s="26">
        <f t="shared" si="9"/>
        <v>0.33965000000000001</v>
      </c>
      <c r="U13" s="26">
        <f t="shared" si="10"/>
        <v>0.29075000000000006</v>
      </c>
      <c r="V13" s="26">
        <f t="shared" si="11"/>
        <v>4.8899999999999944E-2</v>
      </c>
      <c r="W13" s="26">
        <f t="shared" si="12"/>
        <v>1.38625</v>
      </c>
      <c r="X13" s="26">
        <f t="shared" si="13"/>
        <v>75.498647430117231</v>
      </c>
      <c r="Y13" s="26">
        <f t="shared" si="14"/>
        <v>3.5275022542831338</v>
      </c>
      <c r="Z13" s="26">
        <f t="shared" si="15"/>
        <v>20.973850315599645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ht="15" thickBot="1">
      <c r="A14">
        <v>5470</v>
      </c>
      <c r="B14" t="s">
        <v>41</v>
      </c>
      <c r="C14" s="7">
        <v>210</v>
      </c>
      <c r="D14">
        <v>0.9768</v>
      </c>
      <c r="E14">
        <v>0.97660000000000002</v>
      </c>
      <c r="F14">
        <f t="shared" si="0"/>
        <v>1.9999999999997797E-4</v>
      </c>
      <c r="G14" s="21">
        <f t="shared" si="1"/>
        <v>0.97670000000000001</v>
      </c>
      <c r="H14" s="21">
        <v>3.4815</v>
      </c>
      <c r="I14" s="26">
        <v>1.6819</v>
      </c>
      <c r="J14" s="26">
        <v>1.6819999999999999</v>
      </c>
      <c r="K14" s="26">
        <f t="shared" si="2"/>
        <v>-9.9999999999988987E-5</v>
      </c>
      <c r="L14" s="20">
        <f t="shared" si="3"/>
        <v>1.6819500000000001</v>
      </c>
      <c r="M14" s="21">
        <f t="shared" si="4"/>
        <v>0.70525000000000004</v>
      </c>
      <c r="N14" s="20">
        <v>1.6001000000000001</v>
      </c>
      <c r="O14" s="26">
        <v>1.6001000000000001</v>
      </c>
      <c r="P14" s="30">
        <f t="shared" si="5"/>
        <v>0</v>
      </c>
      <c r="Q14" s="31">
        <f t="shared" si="6"/>
        <v>1.6001000000000001</v>
      </c>
      <c r="R14" s="21">
        <f t="shared" si="7"/>
        <v>0.62340000000000007</v>
      </c>
      <c r="S14" s="26">
        <f t="shared" si="8"/>
        <v>1.79955</v>
      </c>
      <c r="T14" s="26">
        <f t="shared" si="9"/>
        <v>0.70525000000000004</v>
      </c>
      <c r="U14" s="26">
        <f t="shared" si="10"/>
        <v>0.62340000000000007</v>
      </c>
      <c r="V14" s="26">
        <f t="shared" si="11"/>
        <v>8.1849999999999978E-2</v>
      </c>
      <c r="W14" s="26">
        <f t="shared" si="12"/>
        <v>2.5047999999999999</v>
      </c>
      <c r="X14" s="26">
        <f t="shared" si="13"/>
        <v>71.844059405940598</v>
      </c>
      <c r="Y14" s="26">
        <f t="shared" si="14"/>
        <v>3.2677259661450004</v>
      </c>
      <c r="Z14" s="26">
        <f t="shared" si="15"/>
        <v>24.888214627914408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s="32" customFormat="1" ht="15" thickTop="1">
      <c r="A15" s="32">
        <v>5465</v>
      </c>
      <c r="B15" s="32" t="s">
        <v>42</v>
      </c>
      <c r="C15" s="33">
        <v>211</v>
      </c>
      <c r="D15" s="32">
        <v>0.98199999999999998</v>
      </c>
      <c r="E15" s="32">
        <v>0.98219999999999996</v>
      </c>
      <c r="F15" s="32">
        <f t="shared" si="0"/>
        <v>-1.9999999999997797E-4</v>
      </c>
      <c r="G15" s="34">
        <f t="shared" si="1"/>
        <v>0.98209999999999997</v>
      </c>
      <c r="H15" s="34">
        <v>4.8608000000000002</v>
      </c>
      <c r="I15" s="35">
        <v>2.5242</v>
      </c>
      <c r="J15" s="35">
        <v>2.524</v>
      </c>
      <c r="K15" s="35">
        <f t="shared" si="2"/>
        <v>1.9999999999997797E-4</v>
      </c>
      <c r="L15" s="35">
        <f t="shared" si="3"/>
        <v>2.5240999999999998</v>
      </c>
      <c r="M15" s="34">
        <f t="shared" si="4"/>
        <v>1.5419999999999998</v>
      </c>
      <c r="N15" s="35">
        <v>2.4350000000000001</v>
      </c>
      <c r="O15" s="35">
        <v>2.4348999999999998</v>
      </c>
      <c r="P15" s="36">
        <f t="shared" si="5"/>
        <v>1.0000000000021103E-4</v>
      </c>
      <c r="Q15" s="36">
        <f t="shared" si="6"/>
        <v>2.4349499999999997</v>
      </c>
      <c r="R15" s="34">
        <f t="shared" si="7"/>
        <v>1.4528499999999998</v>
      </c>
      <c r="S15" s="35">
        <f t="shared" si="8"/>
        <v>2.3367000000000004</v>
      </c>
      <c r="T15" s="35">
        <f t="shared" si="9"/>
        <v>1.5419999999999998</v>
      </c>
      <c r="U15" s="35">
        <f t="shared" si="10"/>
        <v>1.4528499999999998</v>
      </c>
      <c r="V15" s="35">
        <f t="shared" si="11"/>
        <v>8.9150000000000063E-2</v>
      </c>
      <c r="W15" s="35">
        <f t="shared" si="12"/>
        <v>3.8787000000000003</v>
      </c>
      <c r="X15" s="35">
        <f t="shared" si="13"/>
        <v>60.244411787454567</v>
      </c>
      <c r="Y15" s="35">
        <f t="shared" si="14"/>
        <v>2.2984505117694085</v>
      </c>
      <c r="Z15" s="35">
        <f t="shared" si="15"/>
        <v>37.457137700776023</v>
      </c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>
      <c r="A16">
        <v>5465</v>
      </c>
      <c r="B16" t="s">
        <v>43</v>
      </c>
      <c r="C16" s="7">
        <v>212</v>
      </c>
      <c r="D16">
        <v>1.0313000000000001</v>
      </c>
      <c r="E16">
        <v>1.0315000000000001</v>
      </c>
      <c r="F16">
        <f t="shared" si="0"/>
        <v>-1.9999999999997797E-4</v>
      </c>
      <c r="G16" s="21">
        <f t="shared" si="1"/>
        <v>1.0314000000000001</v>
      </c>
      <c r="H16" s="21">
        <v>3.8900999999999999</v>
      </c>
      <c r="I16" s="26">
        <v>2.8698999999999999</v>
      </c>
      <c r="J16" s="30">
        <v>2.8702000000000001</v>
      </c>
      <c r="K16" s="26">
        <f t="shared" si="2"/>
        <v>-3.00000000000189E-4</v>
      </c>
      <c r="L16" s="20">
        <f t="shared" si="3"/>
        <v>2.87005</v>
      </c>
      <c r="M16" s="21">
        <f t="shared" si="4"/>
        <v>1.8386499999999999</v>
      </c>
      <c r="N16" s="20">
        <v>2.8287</v>
      </c>
      <c r="O16" s="26">
        <v>2.8288000000000002</v>
      </c>
      <c r="P16" s="26">
        <f t="shared" si="5"/>
        <v>-1.0000000000021103E-4</v>
      </c>
      <c r="Q16" s="31">
        <f t="shared" si="6"/>
        <v>2.8287500000000003</v>
      </c>
      <c r="R16" s="21">
        <f t="shared" si="7"/>
        <v>1.7973500000000002</v>
      </c>
      <c r="S16" s="26">
        <f t="shared" si="8"/>
        <v>1.0200499999999999</v>
      </c>
      <c r="T16" s="26">
        <f t="shared" si="9"/>
        <v>1.8386499999999999</v>
      </c>
      <c r="U16" s="26">
        <f t="shared" si="10"/>
        <v>1.7973500000000002</v>
      </c>
      <c r="V16" s="26">
        <f t="shared" si="11"/>
        <v>4.129999999999967E-2</v>
      </c>
      <c r="W16" s="26">
        <f t="shared" si="12"/>
        <v>2.8586999999999998</v>
      </c>
      <c r="X16" s="26">
        <f t="shared" si="13"/>
        <v>35.68230314478609</v>
      </c>
      <c r="Y16" s="26">
        <f t="shared" si="14"/>
        <v>1.4447126316157581</v>
      </c>
      <c r="Z16" s="26">
        <f t="shared" si="15"/>
        <v>62.872984223598152</v>
      </c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1:37">
      <c r="A17">
        <v>5465</v>
      </c>
      <c r="B17" t="s">
        <v>44</v>
      </c>
      <c r="C17" s="7">
        <v>213</v>
      </c>
      <c r="D17">
        <v>1.0233000000000001</v>
      </c>
      <c r="E17">
        <v>1.0233000000000001</v>
      </c>
      <c r="F17">
        <f t="shared" si="0"/>
        <v>0</v>
      </c>
      <c r="G17" s="21">
        <f t="shared" si="1"/>
        <v>1.0233000000000001</v>
      </c>
      <c r="H17" s="21">
        <v>3.7284000000000002</v>
      </c>
      <c r="I17" s="26">
        <v>2.2526000000000002</v>
      </c>
      <c r="J17" s="26">
        <v>2.2528000000000001</v>
      </c>
      <c r="K17" s="26">
        <f t="shared" si="2"/>
        <v>-1.9999999999997797E-4</v>
      </c>
      <c r="L17" s="20">
        <f t="shared" si="3"/>
        <v>2.2526999999999999</v>
      </c>
      <c r="M17" s="21">
        <f t="shared" si="4"/>
        <v>1.2293999999999998</v>
      </c>
      <c r="N17" s="20">
        <v>2.1996000000000002</v>
      </c>
      <c r="O17" s="26">
        <v>2.1999</v>
      </c>
      <c r="P17" s="26">
        <f t="shared" si="5"/>
        <v>-2.9999999999974492E-4</v>
      </c>
      <c r="Q17" s="31">
        <f t="shared" si="6"/>
        <v>2.1997499999999999</v>
      </c>
      <c r="R17" s="21">
        <f t="shared" si="7"/>
        <v>1.1764499999999998</v>
      </c>
      <c r="S17" s="26">
        <f t="shared" si="8"/>
        <v>1.4757000000000002</v>
      </c>
      <c r="T17" s="26">
        <f t="shared" si="9"/>
        <v>1.2293999999999998</v>
      </c>
      <c r="U17" s="26">
        <f t="shared" si="10"/>
        <v>1.1764499999999998</v>
      </c>
      <c r="V17" s="26">
        <f t="shared" si="11"/>
        <v>5.2950000000000053E-2</v>
      </c>
      <c r="W17" s="26">
        <f t="shared" si="12"/>
        <v>2.7050999999999998</v>
      </c>
      <c r="X17" s="26">
        <f t="shared" si="13"/>
        <v>54.552511921925259</v>
      </c>
      <c r="Y17" s="26">
        <f t="shared" si="14"/>
        <v>1.9574137739824797</v>
      </c>
      <c r="Z17" s="26">
        <f t="shared" si="15"/>
        <v>43.490074304092261</v>
      </c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1:37">
      <c r="A18">
        <v>5465</v>
      </c>
      <c r="B18" t="s">
        <v>45</v>
      </c>
      <c r="C18" s="7">
        <v>214</v>
      </c>
      <c r="D18">
        <v>0.98740000000000006</v>
      </c>
      <c r="E18">
        <v>0.98740000000000006</v>
      </c>
      <c r="F18">
        <f t="shared" si="0"/>
        <v>0</v>
      </c>
      <c r="G18" s="21">
        <f t="shared" si="1"/>
        <v>0.98740000000000006</v>
      </c>
      <c r="H18" s="21">
        <v>3.9594999999999998</v>
      </c>
      <c r="I18" s="26">
        <v>2.5305</v>
      </c>
      <c r="J18" s="26">
        <v>2.5305</v>
      </c>
      <c r="K18" s="26">
        <f t="shared" si="2"/>
        <v>0</v>
      </c>
      <c r="L18" s="20">
        <f t="shared" si="3"/>
        <v>2.5305</v>
      </c>
      <c r="M18" s="21">
        <f t="shared" si="4"/>
        <v>1.5430999999999999</v>
      </c>
      <c r="N18" s="20">
        <v>2.4815</v>
      </c>
      <c r="O18" s="26">
        <v>2.4820000000000002</v>
      </c>
      <c r="P18" s="26">
        <f t="shared" si="5"/>
        <v>-5.0000000000016698E-4</v>
      </c>
      <c r="Q18" s="31">
        <f t="shared" si="6"/>
        <v>2.4817499999999999</v>
      </c>
      <c r="R18" s="21">
        <f t="shared" si="7"/>
        <v>1.4943499999999998</v>
      </c>
      <c r="S18" s="26">
        <f t="shared" si="8"/>
        <v>1.4289999999999998</v>
      </c>
      <c r="T18" s="26">
        <f t="shared" si="9"/>
        <v>1.5430999999999999</v>
      </c>
      <c r="U18" s="26">
        <f t="shared" si="10"/>
        <v>1.4943499999999998</v>
      </c>
      <c r="V18" s="26">
        <f t="shared" si="11"/>
        <v>4.8750000000000071E-2</v>
      </c>
      <c r="W18" s="26">
        <f t="shared" si="12"/>
        <v>2.9720999999999997</v>
      </c>
      <c r="X18" s="26">
        <f t="shared" si="13"/>
        <v>48.080481814205442</v>
      </c>
      <c r="Y18" s="26">
        <f t="shared" si="14"/>
        <v>1.6402543656000832</v>
      </c>
      <c r="Z18" s="26">
        <f t="shared" si="15"/>
        <v>50.279263820194473</v>
      </c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1:37">
      <c r="A19">
        <v>5465</v>
      </c>
      <c r="B19" t="s">
        <v>46</v>
      </c>
      <c r="C19" s="7">
        <v>215</v>
      </c>
      <c r="D19">
        <v>0.99890000000000001</v>
      </c>
      <c r="E19">
        <v>0.99880000000000002</v>
      </c>
      <c r="F19">
        <f t="shared" si="0"/>
        <v>9.9999999999988987E-5</v>
      </c>
      <c r="G19" s="21">
        <f t="shared" si="1"/>
        <v>0.99885000000000002</v>
      </c>
      <c r="H19" s="21">
        <v>5.4741</v>
      </c>
      <c r="I19" s="26">
        <v>4.1856</v>
      </c>
      <c r="J19" s="26">
        <v>4.1859999999999999</v>
      </c>
      <c r="K19" s="26">
        <f t="shared" si="2"/>
        <v>-3.9999999999995595E-4</v>
      </c>
      <c r="L19" s="20">
        <f t="shared" si="3"/>
        <v>4.1858000000000004</v>
      </c>
      <c r="M19" s="21">
        <f t="shared" si="4"/>
        <v>3.1869500000000004</v>
      </c>
      <c r="N19" s="20">
        <v>4.1513</v>
      </c>
      <c r="O19" s="26">
        <v>4.1510999999999996</v>
      </c>
      <c r="P19" s="26">
        <f t="shared" si="5"/>
        <v>2.0000000000042206E-4</v>
      </c>
      <c r="Q19" s="31">
        <f t="shared" si="6"/>
        <v>4.1511999999999993</v>
      </c>
      <c r="R19" s="21">
        <f t="shared" si="7"/>
        <v>3.1523499999999993</v>
      </c>
      <c r="S19" s="26">
        <f t="shared" si="8"/>
        <v>1.2882999999999996</v>
      </c>
      <c r="T19" s="26">
        <f t="shared" si="9"/>
        <v>3.1869500000000004</v>
      </c>
      <c r="U19" s="26">
        <f t="shared" si="10"/>
        <v>3.1523499999999993</v>
      </c>
      <c r="V19" s="26">
        <f t="shared" si="11"/>
        <v>3.4600000000001074E-2</v>
      </c>
      <c r="W19" s="26">
        <f t="shared" si="12"/>
        <v>4.47525</v>
      </c>
      <c r="X19" s="26">
        <f t="shared" si="13"/>
        <v>28.787218591140153</v>
      </c>
      <c r="Y19" s="26">
        <f t="shared" si="14"/>
        <v>0.7731411652980521</v>
      </c>
      <c r="Z19" s="26">
        <f t="shared" si="15"/>
        <v>70.439640243561797</v>
      </c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1:37">
      <c r="A20">
        <v>5465</v>
      </c>
      <c r="B20" t="s">
        <v>47</v>
      </c>
      <c r="C20" s="7">
        <v>216</v>
      </c>
      <c r="D20">
        <v>1.0377000000000001</v>
      </c>
      <c r="E20">
        <v>1.0377000000000001</v>
      </c>
      <c r="F20">
        <f t="shared" si="0"/>
        <v>0</v>
      </c>
      <c r="G20" s="21">
        <f t="shared" si="1"/>
        <v>1.0377000000000001</v>
      </c>
      <c r="H20" s="21">
        <v>4.7824</v>
      </c>
      <c r="I20" s="26">
        <v>3.6073</v>
      </c>
      <c r="J20" s="26">
        <v>3.6071</v>
      </c>
      <c r="K20" s="26">
        <f t="shared" si="2"/>
        <v>1.9999999999997797E-4</v>
      </c>
      <c r="L20" s="20">
        <f t="shared" si="3"/>
        <v>3.6071999999999997</v>
      </c>
      <c r="M20" s="21">
        <f t="shared" si="4"/>
        <v>2.5694999999999997</v>
      </c>
      <c r="N20" s="20">
        <v>3.5608</v>
      </c>
      <c r="O20" s="26">
        <v>3.5605000000000002</v>
      </c>
      <c r="P20" s="26">
        <f t="shared" si="5"/>
        <v>2.9999999999974492E-4</v>
      </c>
      <c r="Q20" s="31">
        <f t="shared" si="6"/>
        <v>3.5606499999999999</v>
      </c>
      <c r="R20" s="21">
        <f t="shared" si="7"/>
        <v>2.5229499999999998</v>
      </c>
      <c r="S20" s="26">
        <f t="shared" si="8"/>
        <v>1.1752000000000002</v>
      </c>
      <c r="T20" s="26">
        <f t="shared" si="9"/>
        <v>2.5694999999999997</v>
      </c>
      <c r="U20" s="26">
        <f t="shared" si="10"/>
        <v>2.5229499999999998</v>
      </c>
      <c r="V20" s="26">
        <f t="shared" si="11"/>
        <v>4.6549999999999869E-2</v>
      </c>
      <c r="W20" s="26">
        <f t="shared" si="12"/>
        <v>3.7446999999999999</v>
      </c>
      <c r="X20" s="26">
        <f t="shared" si="13"/>
        <v>31.383021336822715</v>
      </c>
      <c r="Y20" s="26">
        <f t="shared" si="14"/>
        <v>1.2430902341976626</v>
      </c>
      <c r="Z20" s="26">
        <f t="shared" si="15"/>
        <v>67.373888428979626</v>
      </c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1:37">
      <c r="A21">
        <v>5465</v>
      </c>
      <c r="B21" t="s">
        <v>48</v>
      </c>
      <c r="C21" s="7">
        <v>217</v>
      </c>
      <c r="D21">
        <v>1.0431999999999999</v>
      </c>
      <c r="E21">
        <v>1.0430999999999999</v>
      </c>
      <c r="F21">
        <f t="shared" si="0"/>
        <v>9.9999999999988987E-5</v>
      </c>
      <c r="G21" s="21">
        <f t="shared" si="1"/>
        <v>1.0431499999999998</v>
      </c>
      <c r="H21" s="21">
        <v>4.9227999999999996</v>
      </c>
      <c r="I21" s="30">
        <v>2.9113000000000002</v>
      </c>
      <c r="J21" s="30">
        <v>2.9108000000000001</v>
      </c>
      <c r="K21" s="26">
        <f t="shared" si="2"/>
        <v>5.0000000000016698E-4</v>
      </c>
      <c r="L21" s="20">
        <f t="shared" si="3"/>
        <v>2.9110500000000004</v>
      </c>
      <c r="M21" s="21">
        <f t="shared" si="4"/>
        <v>1.8679000000000006</v>
      </c>
      <c r="N21" s="20">
        <v>2.8231999999999999</v>
      </c>
      <c r="O21" s="26">
        <v>2.8233999999999999</v>
      </c>
      <c r="P21" s="26">
        <f t="shared" si="5"/>
        <v>-1.9999999999997797E-4</v>
      </c>
      <c r="Q21" s="31">
        <f t="shared" si="6"/>
        <v>2.8232999999999997</v>
      </c>
      <c r="R21" s="21">
        <f t="shared" si="7"/>
        <v>1.7801499999999999</v>
      </c>
      <c r="S21" s="26">
        <f t="shared" si="8"/>
        <v>2.0117499999999993</v>
      </c>
      <c r="T21" s="26">
        <f t="shared" si="9"/>
        <v>1.8679000000000006</v>
      </c>
      <c r="U21" s="26">
        <f t="shared" si="10"/>
        <v>1.7801499999999999</v>
      </c>
      <c r="V21" s="26">
        <f t="shared" si="11"/>
        <v>8.7750000000000661E-2</v>
      </c>
      <c r="W21" s="26">
        <f t="shared" si="12"/>
        <v>3.8796499999999998</v>
      </c>
      <c r="X21" s="26">
        <f t="shared" si="13"/>
        <v>51.853904347041599</v>
      </c>
      <c r="Y21" s="26">
        <f t="shared" si="14"/>
        <v>2.2618019666722682</v>
      </c>
      <c r="Z21" s="26">
        <f t="shared" si="15"/>
        <v>45.884293686286135</v>
      </c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1:37">
      <c r="A22">
        <v>5465</v>
      </c>
      <c r="B22" t="s">
        <v>49</v>
      </c>
      <c r="C22" s="7">
        <v>218</v>
      </c>
      <c r="D22">
        <v>0.99360000000000004</v>
      </c>
      <c r="E22">
        <v>0.99350000000000005</v>
      </c>
      <c r="F22">
        <f t="shared" si="0"/>
        <v>9.9999999999988987E-5</v>
      </c>
      <c r="G22" s="21">
        <f t="shared" si="1"/>
        <v>0.99355000000000004</v>
      </c>
      <c r="H22" s="21">
        <v>3.7761999999999998</v>
      </c>
      <c r="I22" s="26">
        <v>1.9224000000000001</v>
      </c>
      <c r="J22" s="30">
        <v>1.9220999999999999</v>
      </c>
      <c r="K22" s="26">
        <f t="shared" si="2"/>
        <v>3.00000000000189E-4</v>
      </c>
      <c r="L22" s="20">
        <f t="shared" si="3"/>
        <v>1.92225</v>
      </c>
      <c r="M22" s="21">
        <f t="shared" si="4"/>
        <v>0.92869999999999997</v>
      </c>
      <c r="N22" s="20">
        <v>1.8315999999999999</v>
      </c>
      <c r="O22" s="26">
        <v>1.8314999999999999</v>
      </c>
      <c r="P22" s="26">
        <f t="shared" si="5"/>
        <v>9.9999999999988987E-5</v>
      </c>
      <c r="Q22" s="31">
        <f t="shared" si="6"/>
        <v>1.83155</v>
      </c>
      <c r="R22" s="21">
        <f t="shared" si="7"/>
        <v>0.83799999999999997</v>
      </c>
      <c r="S22" s="26">
        <f t="shared" si="8"/>
        <v>1.8539499999999998</v>
      </c>
      <c r="T22" s="26">
        <f t="shared" si="9"/>
        <v>0.92869999999999997</v>
      </c>
      <c r="U22" s="26">
        <f t="shared" si="10"/>
        <v>0.83799999999999997</v>
      </c>
      <c r="V22" s="26">
        <f t="shared" si="11"/>
        <v>9.0700000000000003E-2</v>
      </c>
      <c r="W22" s="26">
        <f t="shared" si="12"/>
        <v>2.7826499999999998</v>
      </c>
      <c r="X22" s="26">
        <f t="shared" si="13"/>
        <v>66.625339155121907</v>
      </c>
      <c r="Y22" s="26">
        <f t="shared" si="14"/>
        <v>3.2594828670511924</v>
      </c>
      <c r="Z22" s="26">
        <f t="shared" si="15"/>
        <v>30.115177977826889</v>
      </c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1:37">
      <c r="A23">
        <v>5465</v>
      </c>
      <c r="B23" t="s">
        <v>50</v>
      </c>
      <c r="C23" s="7">
        <v>219</v>
      </c>
      <c r="D23">
        <v>0.97550000000000003</v>
      </c>
      <c r="E23">
        <v>0.97550000000000003</v>
      </c>
      <c r="F23">
        <f t="shared" si="0"/>
        <v>0</v>
      </c>
      <c r="G23" s="21">
        <f t="shared" si="1"/>
        <v>0.97550000000000003</v>
      </c>
      <c r="H23" s="21">
        <v>2.5926</v>
      </c>
      <c r="I23" s="30">
        <v>1.5404</v>
      </c>
      <c r="J23" s="30">
        <v>1.54</v>
      </c>
      <c r="K23" s="26">
        <f t="shared" si="2"/>
        <v>3.9999999999995595E-4</v>
      </c>
      <c r="L23" s="20">
        <f t="shared" si="3"/>
        <v>1.5402</v>
      </c>
      <c r="M23" s="21">
        <f t="shared" si="4"/>
        <v>0.56469999999999998</v>
      </c>
      <c r="N23" s="20">
        <v>1.4878</v>
      </c>
      <c r="O23" s="26">
        <v>1.4878</v>
      </c>
      <c r="P23" s="26">
        <f t="shared" si="5"/>
        <v>0</v>
      </c>
      <c r="Q23" s="31">
        <f t="shared" si="6"/>
        <v>1.4878</v>
      </c>
      <c r="R23" s="21">
        <f t="shared" si="7"/>
        <v>0.51229999999999998</v>
      </c>
      <c r="S23" s="26">
        <f t="shared" si="8"/>
        <v>1.0524</v>
      </c>
      <c r="T23" s="26">
        <f t="shared" si="9"/>
        <v>0.56469999999999998</v>
      </c>
      <c r="U23" s="26">
        <f t="shared" si="10"/>
        <v>0.51229999999999998</v>
      </c>
      <c r="V23" s="26">
        <f t="shared" si="11"/>
        <v>5.2400000000000002E-2</v>
      </c>
      <c r="W23" s="26">
        <f t="shared" si="12"/>
        <v>1.6171</v>
      </c>
      <c r="X23" s="26">
        <f t="shared" si="13"/>
        <v>65.079463236658214</v>
      </c>
      <c r="Y23" s="26">
        <f t="shared" si="14"/>
        <v>3.2403685610042672</v>
      </c>
      <c r="Z23" s="26">
        <f t="shared" si="15"/>
        <v>31.680168202337516</v>
      </c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37">
      <c r="D24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1:37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37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7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7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37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1:37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1:37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>
      <c r="D41" s="20"/>
      <c r="E41" s="26"/>
      <c r="F41" s="26"/>
      <c r="G41" s="21"/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>
      <c r="D42" s="20"/>
      <c r="E42" s="26"/>
      <c r="F42" s="26"/>
      <c r="G42" s="21"/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>
      <c r="D43" s="20"/>
      <c r="E43" s="26"/>
      <c r="F43" s="26"/>
      <c r="G43" s="21"/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>
      <c r="D44" s="20"/>
      <c r="E44" s="26"/>
      <c r="F44" s="26"/>
      <c r="G44" s="21"/>
      <c r="H44" s="21"/>
      <c r="I44" s="26"/>
      <c r="J44" s="26"/>
      <c r="K44" s="26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20" sqref="D20"/>
    </sheetView>
  </sheetViews>
  <sheetFormatPr baseColWidth="10" defaultColWidth="8.83203125" defaultRowHeight="14" x14ac:dyDescent="0"/>
  <sheetData>
    <row r="1" spans="1:4">
      <c r="A1" t="s">
        <v>52</v>
      </c>
      <c r="B1" t="s">
        <v>17</v>
      </c>
      <c r="C1" t="s">
        <v>28</v>
      </c>
      <c r="D1" t="s">
        <v>29</v>
      </c>
    </row>
    <row r="3" spans="1:4">
      <c r="A3">
        <v>0.5</v>
      </c>
      <c r="B3">
        <v>84.51413085559426</v>
      </c>
      <c r="C3">
        <v>13.150083881791202</v>
      </c>
      <c r="D3">
        <v>2.3357852626145315</v>
      </c>
    </row>
    <row r="4" spans="1:4">
      <c r="A4">
        <v>1.5</v>
      </c>
      <c r="B4">
        <v>70.674091441969523</v>
      </c>
      <c r="C4">
        <v>26.553341148886282</v>
      </c>
      <c r="D4">
        <v>2.7725674091441905</v>
      </c>
    </row>
    <row r="5" spans="1:4">
      <c r="A5">
        <v>2.5</v>
      </c>
      <c r="B5">
        <v>77.67472619642885</v>
      </c>
      <c r="C5">
        <v>19.30415987870381</v>
      </c>
      <c r="D5">
        <v>3.0211139248673327</v>
      </c>
    </row>
    <row r="6" spans="1:4">
      <c r="A6">
        <v>3.5</v>
      </c>
      <c r="B6">
        <v>74.706307785531379</v>
      </c>
      <c r="C6">
        <v>22.537578920620032</v>
      </c>
      <c r="D6">
        <v>2.7561132938485899</v>
      </c>
    </row>
    <row r="7" spans="1:4">
      <c r="A7">
        <v>4.5</v>
      </c>
      <c r="B7">
        <v>73.486577418064613</v>
      </c>
      <c r="C7">
        <v>23.671270263275527</v>
      </c>
      <c r="D7">
        <v>2.8421523186598603</v>
      </c>
    </row>
    <row r="8" spans="1:4">
      <c r="A8">
        <v>5.5</v>
      </c>
      <c r="B8">
        <v>72.813617861107687</v>
      </c>
      <c r="C8">
        <v>24.312322684100156</v>
      </c>
      <c r="D8">
        <v>2.8740594547921576</v>
      </c>
    </row>
    <row r="9" spans="1:4">
      <c r="A9">
        <v>6.5</v>
      </c>
      <c r="B9">
        <v>76.009746040670976</v>
      </c>
      <c r="C9">
        <v>20.993815012651105</v>
      </c>
      <c r="D9">
        <v>2.9964389466779204</v>
      </c>
    </row>
    <row r="10" spans="1:4">
      <c r="A10">
        <v>7.5</v>
      </c>
      <c r="B10">
        <v>76.387627215199629</v>
      </c>
      <c r="C10">
        <v>20.300543503364178</v>
      </c>
      <c r="D10">
        <v>3.3118292814361983</v>
      </c>
    </row>
    <row r="11" spans="1:4">
      <c r="A11">
        <v>8.5</v>
      </c>
      <c r="B11">
        <v>75.498647430117231</v>
      </c>
      <c r="C11">
        <v>20.973850315599645</v>
      </c>
      <c r="D11">
        <v>3.5275022542831338</v>
      </c>
    </row>
    <row r="12" spans="1:4">
      <c r="A12">
        <v>9.5</v>
      </c>
      <c r="B12">
        <v>71.844059405940598</v>
      </c>
      <c r="C12">
        <v>24.888214627914408</v>
      </c>
      <c r="D12">
        <v>3.2677259661450004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9" sqref="C19"/>
    </sheetView>
  </sheetViews>
  <sheetFormatPr baseColWidth="10" defaultRowHeight="14" x14ac:dyDescent="0"/>
  <sheetData>
    <row r="1" spans="1:4">
      <c r="A1" s="43" t="s">
        <v>52</v>
      </c>
      <c r="B1" s="43" t="s">
        <v>17</v>
      </c>
      <c r="C1" s="43" t="s">
        <v>28</v>
      </c>
      <c r="D1" s="43" t="s">
        <v>29</v>
      </c>
    </row>
    <row r="2" spans="1:4">
      <c r="A2" s="43"/>
      <c r="B2" s="43"/>
      <c r="C2" s="43"/>
      <c r="D2" s="43"/>
    </row>
    <row r="3" spans="1:4">
      <c r="A3" s="43">
        <v>0.5</v>
      </c>
      <c r="B3">
        <v>60.244411787454567</v>
      </c>
      <c r="C3">
        <v>37.457137700776023</v>
      </c>
      <c r="D3">
        <v>2.2984505117694085</v>
      </c>
    </row>
    <row r="4" spans="1:4">
      <c r="A4" s="43">
        <v>1.5</v>
      </c>
      <c r="B4">
        <v>35.68230314478609</v>
      </c>
      <c r="C4">
        <v>62.872984223598152</v>
      </c>
      <c r="D4">
        <v>1.4447126316157581</v>
      </c>
    </row>
    <row r="5" spans="1:4">
      <c r="A5" s="43">
        <v>2.5</v>
      </c>
      <c r="B5">
        <v>54.552511921925259</v>
      </c>
      <c r="C5">
        <v>43.490074304092261</v>
      </c>
      <c r="D5">
        <v>1.9574137739824797</v>
      </c>
    </row>
    <row r="6" spans="1:4">
      <c r="A6" s="43">
        <v>3.5</v>
      </c>
      <c r="B6">
        <v>48.080481814205442</v>
      </c>
      <c r="C6">
        <v>50.279263820194473</v>
      </c>
      <c r="D6">
        <v>1.6402543656000832</v>
      </c>
    </row>
    <row r="7" spans="1:4">
      <c r="A7" s="43">
        <v>4.5</v>
      </c>
      <c r="B7">
        <v>28.787218591140153</v>
      </c>
      <c r="C7">
        <v>70.439640243561797</v>
      </c>
      <c r="D7">
        <v>0.7731411652980521</v>
      </c>
    </row>
    <row r="8" spans="1:4">
      <c r="A8" s="43">
        <v>5.5</v>
      </c>
      <c r="B8">
        <v>31.383021336822715</v>
      </c>
      <c r="C8">
        <v>67.373888428979626</v>
      </c>
      <c r="D8">
        <v>1.2430902341976626</v>
      </c>
    </row>
    <row r="9" spans="1:4">
      <c r="A9" s="43">
        <v>6.5</v>
      </c>
      <c r="B9">
        <v>51.853904347041599</v>
      </c>
      <c r="C9">
        <v>45.884293686286135</v>
      </c>
      <c r="D9">
        <v>2.2618019666722682</v>
      </c>
    </row>
    <row r="10" spans="1:4">
      <c r="A10" s="43">
        <v>7.5</v>
      </c>
      <c r="B10">
        <v>66.625339155121907</v>
      </c>
      <c r="C10">
        <v>30.115177977826889</v>
      </c>
      <c r="D10">
        <v>3.2594828670511924</v>
      </c>
    </row>
    <row r="11" spans="1:4">
      <c r="A11" s="43">
        <v>8.5</v>
      </c>
      <c r="B11">
        <v>65.079463236658214</v>
      </c>
      <c r="C11">
        <v>31.680168202337516</v>
      </c>
      <c r="D11">
        <v>3.2403685610042672</v>
      </c>
    </row>
    <row r="12" spans="1:4">
      <c r="A12" s="4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DATA</vt:lpstr>
      <vt:lpstr>Plot 5470</vt:lpstr>
      <vt:lpstr>Plot 5465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Cartwright</cp:lastModifiedBy>
  <dcterms:created xsi:type="dcterms:W3CDTF">2011-04-26T16:42:35Z</dcterms:created>
  <dcterms:modified xsi:type="dcterms:W3CDTF">2015-01-23T16:52:09Z</dcterms:modified>
</cp:coreProperties>
</file>