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06"/>
  <workbookPr autoCompressPictures="0"/>
  <bookViews>
    <workbookView xWindow="2840" yWindow="1620" windowWidth="23900" windowHeight="11540" activeTab="2"/>
  </bookViews>
  <sheets>
    <sheet name=" DATA" sheetId="1" r:id="rId1"/>
    <sheet name="Plot 5476" sheetId="3" r:id="rId2"/>
    <sheet name="Plot 5474" sheetId="4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6" i="1" l="1"/>
  <c r="G6" i="1"/>
  <c r="R6" i="1"/>
  <c r="U6" i="1"/>
  <c r="W6" i="1"/>
  <c r="Z6" i="1"/>
  <c r="Q7" i="1"/>
  <c r="G7" i="1"/>
  <c r="R7" i="1"/>
  <c r="U7" i="1"/>
  <c r="W7" i="1"/>
  <c r="Z7" i="1"/>
  <c r="Q8" i="1"/>
  <c r="G8" i="1"/>
  <c r="R8" i="1"/>
  <c r="U8" i="1"/>
  <c r="W8" i="1"/>
  <c r="Z8" i="1"/>
  <c r="Q9" i="1"/>
  <c r="G9" i="1"/>
  <c r="R9" i="1"/>
  <c r="U9" i="1"/>
  <c r="W9" i="1"/>
  <c r="Z9" i="1"/>
  <c r="Q10" i="1"/>
  <c r="G10" i="1"/>
  <c r="R10" i="1"/>
  <c r="U10" i="1"/>
  <c r="W10" i="1"/>
  <c r="Z10" i="1"/>
  <c r="Q11" i="1"/>
  <c r="G11" i="1"/>
  <c r="R11" i="1"/>
  <c r="U11" i="1"/>
  <c r="W11" i="1"/>
  <c r="Z11" i="1"/>
  <c r="Q12" i="1"/>
  <c r="G12" i="1"/>
  <c r="R12" i="1"/>
  <c r="U12" i="1"/>
  <c r="W12" i="1"/>
  <c r="Z12" i="1"/>
  <c r="Q13" i="1"/>
  <c r="G13" i="1"/>
  <c r="R13" i="1"/>
  <c r="U13" i="1"/>
  <c r="W13" i="1"/>
  <c r="Z13" i="1"/>
  <c r="Q14" i="1"/>
  <c r="G14" i="1"/>
  <c r="R14" i="1"/>
  <c r="U14" i="1"/>
  <c r="W14" i="1"/>
  <c r="Z14" i="1"/>
  <c r="Q15" i="1"/>
  <c r="G15" i="1"/>
  <c r="R15" i="1"/>
  <c r="U15" i="1"/>
  <c r="W15" i="1"/>
  <c r="Z15" i="1"/>
  <c r="Q16" i="1"/>
  <c r="G16" i="1"/>
  <c r="R16" i="1"/>
  <c r="U16" i="1"/>
  <c r="W16" i="1"/>
  <c r="Z16" i="1"/>
  <c r="Q17" i="1"/>
  <c r="G17" i="1"/>
  <c r="R17" i="1"/>
  <c r="U17" i="1"/>
  <c r="W17" i="1"/>
  <c r="Z17" i="1"/>
  <c r="Q18" i="1"/>
  <c r="G18" i="1"/>
  <c r="R18" i="1"/>
  <c r="U18" i="1"/>
  <c r="W18" i="1"/>
  <c r="Z18" i="1"/>
  <c r="Q19" i="1"/>
  <c r="G19" i="1"/>
  <c r="R19" i="1"/>
  <c r="U19" i="1"/>
  <c r="W19" i="1"/>
  <c r="Z19" i="1"/>
  <c r="Q20" i="1"/>
  <c r="G20" i="1"/>
  <c r="R20" i="1"/>
  <c r="U20" i="1"/>
  <c r="W20" i="1"/>
  <c r="Z20" i="1"/>
  <c r="Q21" i="1"/>
  <c r="G21" i="1"/>
  <c r="R21" i="1"/>
  <c r="U21" i="1"/>
  <c r="W21" i="1"/>
  <c r="Z21" i="1"/>
  <c r="L6" i="1"/>
  <c r="M6" i="1"/>
  <c r="T6" i="1"/>
  <c r="V6" i="1"/>
  <c r="Y6" i="1"/>
  <c r="L7" i="1"/>
  <c r="M7" i="1"/>
  <c r="T7" i="1"/>
  <c r="V7" i="1"/>
  <c r="Y7" i="1"/>
  <c r="L8" i="1"/>
  <c r="M8" i="1"/>
  <c r="T8" i="1"/>
  <c r="V8" i="1"/>
  <c r="Y8" i="1"/>
  <c r="L9" i="1"/>
  <c r="M9" i="1"/>
  <c r="T9" i="1"/>
  <c r="V9" i="1"/>
  <c r="Y9" i="1"/>
  <c r="L10" i="1"/>
  <c r="M10" i="1"/>
  <c r="T10" i="1"/>
  <c r="V10" i="1"/>
  <c r="Y10" i="1"/>
  <c r="L11" i="1"/>
  <c r="M11" i="1"/>
  <c r="T11" i="1"/>
  <c r="V11" i="1"/>
  <c r="Y11" i="1"/>
  <c r="L12" i="1"/>
  <c r="M12" i="1"/>
  <c r="T12" i="1"/>
  <c r="V12" i="1"/>
  <c r="Y12" i="1"/>
  <c r="L13" i="1"/>
  <c r="M13" i="1"/>
  <c r="T13" i="1"/>
  <c r="V13" i="1"/>
  <c r="Y13" i="1"/>
  <c r="L14" i="1"/>
  <c r="M14" i="1"/>
  <c r="T14" i="1"/>
  <c r="V14" i="1"/>
  <c r="Y14" i="1"/>
  <c r="L15" i="1"/>
  <c r="M15" i="1"/>
  <c r="T15" i="1"/>
  <c r="V15" i="1"/>
  <c r="Y15" i="1"/>
  <c r="L16" i="1"/>
  <c r="M16" i="1"/>
  <c r="T16" i="1"/>
  <c r="V16" i="1"/>
  <c r="Y16" i="1"/>
  <c r="L17" i="1"/>
  <c r="M17" i="1"/>
  <c r="T17" i="1"/>
  <c r="V17" i="1"/>
  <c r="Y17" i="1"/>
  <c r="L18" i="1"/>
  <c r="M18" i="1"/>
  <c r="T18" i="1"/>
  <c r="V18" i="1"/>
  <c r="Y18" i="1"/>
  <c r="L19" i="1"/>
  <c r="M19" i="1"/>
  <c r="T19" i="1"/>
  <c r="V19" i="1"/>
  <c r="Y19" i="1"/>
  <c r="L20" i="1"/>
  <c r="M20" i="1"/>
  <c r="T20" i="1"/>
  <c r="V20" i="1"/>
  <c r="Y20" i="1"/>
  <c r="L21" i="1"/>
  <c r="M21" i="1"/>
  <c r="T21" i="1"/>
  <c r="V21" i="1"/>
  <c r="Y21" i="1"/>
  <c r="S6" i="1"/>
  <c r="X6" i="1"/>
  <c r="S7" i="1"/>
  <c r="X7" i="1"/>
  <c r="S8" i="1"/>
  <c r="X8" i="1"/>
  <c r="S9" i="1"/>
  <c r="X9" i="1"/>
  <c r="S10" i="1"/>
  <c r="X10" i="1"/>
  <c r="S11" i="1"/>
  <c r="X11" i="1"/>
  <c r="S12" i="1"/>
  <c r="X12" i="1"/>
  <c r="S13" i="1"/>
  <c r="X13" i="1"/>
  <c r="S14" i="1"/>
  <c r="X14" i="1"/>
  <c r="S15" i="1"/>
  <c r="X15" i="1"/>
  <c r="S16" i="1"/>
  <c r="X16" i="1"/>
  <c r="S17" i="1"/>
  <c r="X17" i="1"/>
  <c r="S18" i="1"/>
  <c r="X18" i="1"/>
  <c r="S19" i="1"/>
  <c r="X19" i="1"/>
  <c r="S20" i="1"/>
  <c r="X20" i="1"/>
  <c r="S21" i="1"/>
  <c r="X21" i="1"/>
  <c r="Q5" i="1"/>
  <c r="G5" i="1"/>
  <c r="R5" i="1"/>
  <c r="U5" i="1"/>
  <c r="W5" i="1"/>
  <c r="Z5" i="1"/>
  <c r="L5" i="1"/>
  <c r="M5" i="1"/>
  <c r="T5" i="1"/>
  <c r="V5" i="1"/>
  <c r="Y5" i="1"/>
  <c r="S5" i="1"/>
  <c r="X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5" i="1"/>
</calcChain>
</file>

<file path=xl/sharedStrings.xml><?xml version="1.0" encoding="utf-8"?>
<sst xmlns="http://schemas.openxmlformats.org/spreadsheetml/2006/main" count="83" uniqueCount="51">
  <si>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</si>
  <si>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</si>
  <si>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</si>
  <si>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</si>
  <si>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</si>
  <si>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</si>
  <si>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</si>
  <si>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</si>
  <si>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</si>
  <si>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</si>
  <si>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</si>
  <si>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</si>
  <si>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</si>
  <si>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</si>
  <si>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</si>
  <si>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</si>
  <si>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</si>
  <si>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</si>
  <si>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total</t>
  </si>
  <si>
    <t>%moisture</t>
  </si>
  <si>
    <t>AVG WT+tray</t>
  </si>
  <si>
    <t>AVG WT+Tray</t>
  </si>
  <si>
    <t>H-G</t>
  </si>
  <si>
    <t>M</t>
  </si>
  <si>
    <t>H-M-G</t>
  </si>
  <si>
    <t>R</t>
  </si>
  <si>
    <t>T-U</t>
  </si>
  <si>
    <t>Weight 2 (g)</t>
  </si>
  <si>
    <t>TSS</t>
  </si>
  <si>
    <t>TFS</t>
  </si>
  <si>
    <t>TVS</t>
  </si>
  <si>
    <t>%organics (TVS)</t>
  </si>
  <si>
    <t>% mud (TFS)</t>
  </si>
  <si>
    <t>5476_01</t>
  </si>
  <si>
    <t>5476_12</t>
  </si>
  <si>
    <t>5476_23</t>
  </si>
  <si>
    <t>5476_34</t>
  </si>
  <si>
    <t>5476_45</t>
  </si>
  <si>
    <t>5476_56</t>
  </si>
  <si>
    <t>5476_67</t>
  </si>
  <si>
    <t>5476_78</t>
  </si>
  <si>
    <t>5474_01</t>
  </si>
  <si>
    <t>5474_12</t>
  </si>
  <si>
    <t>5474_23</t>
  </si>
  <si>
    <t>5474_34</t>
  </si>
  <si>
    <t>5474_45</t>
  </si>
  <si>
    <t>5474_56</t>
  </si>
  <si>
    <t>5474_67</t>
  </si>
  <si>
    <t>5474_78</t>
  </si>
  <si>
    <t>5474_89</t>
  </si>
  <si>
    <t>depth_core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</si>
</sst>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8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</borders>
  <cellStyleXfs count="12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64" fontId="0" fillId="0" borderId="0" xfId="0" applyNumberFormat="1" applyBorder="1"/>
    <xf numFmtId="164" fontId="0" fillId="0" borderId="3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0" fontId="2" fillId="0" borderId="0" xfId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164" fontId="0" fillId="0" borderId="5" xfId="0" applyNumberFormat="1" applyBorder="1"/>
    <xf numFmtId="164" fontId="0" fillId="0" borderId="6" xfId="0" applyNumberFormat="1" applyBorder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3"/>
  <sheetViews>
    <sheetView topLeftCell="M1" workbookViewId="0">
      <selection activeCell="X13" sqref="X13:Z21"/>
    </sheetView>
  </sheetViews>
  <sheetFormatPr baseColWidth="10" defaultColWidth="8.83203125" defaultRowHeight="14" x14ac:dyDescent="0"/>
  <cols>
    <col min="1" max="2" width="15.5" customWidth="1"/>
    <col min="3" max="3" width="8.83203125" style="7"/>
    <col min="4" max="4" width="9.1640625" style="14" customWidth="1"/>
    <col min="5" max="6" width="9.1640625" customWidth="1"/>
    <col min="7" max="7" width="9.1640625" style="7" customWidth="1"/>
    <col min="8" max="8" width="18.83203125" style="7" customWidth="1"/>
    <col min="9" max="11" width="8.83203125" customWidth="1"/>
    <col min="12" max="12" width="12.83203125" style="14" customWidth="1"/>
    <col min="13" max="13" width="8.83203125" style="7" customWidth="1"/>
    <col min="14" max="14" width="11.83203125" style="14" bestFit="1" customWidth="1"/>
    <col min="15" max="15" width="11.83203125" bestFit="1" customWidth="1"/>
    <col min="17" max="17" width="13.33203125" style="14" bestFit="1" customWidth="1"/>
    <col min="18" max="18" width="8.83203125" style="7"/>
    <col min="20" max="20" width="12.5" bestFit="1" customWidth="1"/>
    <col min="24" max="24" width="10.5" bestFit="1" customWidth="1"/>
    <col min="25" max="25" width="15.1640625" customWidth="1"/>
    <col min="26" max="26" width="15.83203125" customWidth="1"/>
  </cols>
  <sheetData>
    <row r="1" spans="1:36">
      <c r="A1" s="27" t="s">
        <v>0</v>
      </c>
      <c r="B1" s="27" t="s">
        <v>2</v>
      </c>
      <c r="C1" s="23" t="s">
        <v>1</v>
      </c>
      <c r="D1" s="34" t="s">
        <v>3</v>
      </c>
      <c r="E1" s="35"/>
      <c r="F1" s="35"/>
      <c r="G1" s="35"/>
      <c r="H1" s="10" t="s">
        <v>8</v>
      </c>
      <c r="I1" s="36" t="s">
        <v>10</v>
      </c>
      <c r="J1" s="37"/>
      <c r="K1" s="37"/>
      <c r="L1" s="37"/>
      <c r="M1" s="22"/>
      <c r="N1" s="36" t="s">
        <v>13</v>
      </c>
      <c r="O1" s="37"/>
      <c r="P1" s="37"/>
      <c r="Q1" s="37"/>
      <c r="R1" s="22"/>
      <c r="S1" s="17" t="s">
        <v>16</v>
      </c>
      <c r="T1" s="17"/>
    </row>
    <row r="2" spans="1:36">
      <c r="A2" s="2"/>
      <c r="B2" s="2"/>
      <c r="C2" s="15"/>
      <c r="D2" s="4" t="s">
        <v>4</v>
      </c>
      <c r="E2" s="4" t="s">
        <v>5</v>
      </c>
      <c r="F2" s="4" t="s">
        <v>15</v>
      </c>
      <c r="G2" s="24" t="s">
        <v>6</v>
      </c>
      <c r="H2" s="25" t="s">
        <v>9</v>
      </c>
      <c r="I2" s="38" t="s">
        <v>11</v>
      </c>
      <c r="J2" s="39"/>
      <c r="K2" s="39"/>
      <c r="L2" s="39"/>
      <c r="M2" s="23"/>
      <c r="N2" s="38" t="s">
        <v>11</v>
      </c>
      <c r="O2" s="39"/>
      <c r="P2" s="39"/>
      <c r="Q2" s="39"/>
      <c r="R2" s="23"/>
      <c r="S2" t="s">
        <v>24</v>
      </c>
      <c r="T2" t="s">
        <v>23</v>
      </c>
      <c r="U2" t="s">
        <v>25</v>
      </c>
      <c r="V2" t="s">
        <v>26</v>
      </c>
      <c r="W2" t="s">
        <v>22</v>
      </c>
    </row>
    <row r="3" spans="1:36">
      <c r="A3" s="1"/>
      <c r="B3" s="1"/>
      <c r="C3" s="3"/>
      <c r="D3" s="13" t="s">
        <v>7</v>
      </c>
      <c r="E3" s="13" t="s">
        <v>7</v>
      </c>
      <c r="F3" s="13" t="s">
        <v>7</v>
      </c>
      <c r="G3" s="16" t="s">
        <v>7</v>
      </c>
      <c r="H3" s="11" t="s">
        <v>7</v>
      </c>
      <c r="I3" s="4" t="s">
        <v>4</v>
      </c>
      <c r="J3" s="4" t="s">
        <v>5</v>
      </c>
      <c r="K3" s="4" t="s">
        <v>12</v>
      </c>
      <c r="L3" s="12" t="s">
        <v>20</v>
      </c>
      <c r="M3" s="24" t="s">
        <v>6</v>
      </c>
      <c r="N3" s="4" t="s">
        <v>14</v>
      </c>
      <c r="O3" s="4" t="s">
        <v>27</v>
      </c>
      <c r="P3" s="4" t="s">
        <v>15</v>
      </c>
      <c r="Q3" s="28" t="s">
        <v>21</v>
      </c>
      <c r="R3" s="16" t="s">
        <v>6</v>
      </c>
      <c r="S3" s="18" t="s">
        <v>17</v>
      </c>
      <c r="T3" s="18" t="s">
        <v>28</v>
      </c>
      <c r="U3" s="18" t="s">
        <v>29</v>
      </c>
      <c r="V3" s="18" t="s">
        <v>30</v>
      </c>
      <c r="W3" s="18" t="s">
        <v>18</v>
      </c>
      <c r="X3" s="18" t="s">
        <v>19</v>
      </c>
      <c r="Y3" s="18" t="s">
        <v>31</v>
      </c>
      <c r="Z3" s="18" t="s">
        <v>32</v>
      </c>
    </row>
    <row r="4" spans="1:36">
      <c r="A4" s="8"/>
      <c r="B4" s="8"/>
      <c r="C4" s="9"/>
      <c r="D4" s="8"/>
      <c r="E4" s="8"/>
      <c r="F4" s="8"/>
      <c r="G4" s="9"/>
      <c r="H4" s="9"/>
      <c r="I4" s="5" t="s">
        <v>7</v>
      </c>
      <c r="J4" s="5" t="s">
        <v>7</v>
      </c>
      <c r="K4" s="5" t="s">
        <v>7</v>
      </c>
      <c r="L4" s="5" t="s">
        <v>7</v>
      </c>
      <c r="M4" s="6" t="s">
        <v>7</v>
      </c>
      <c r="N4" s="5" t="s">
        <v>7</v>
      </c>
      <c r="O4" s="5" t="s">
        <v>7</v>
      </c>
      <c r="P4" s="5" t="s">
        <v>7</v>
      </c>
      <c r="Q4" s="29" t="s">
        <v>7</v>
      </c>
      <c r="R4" s="6" t="s">
        <v>7</v>
      </c>
      <c r="S4" s="19" t="s">
        <v>7</v>
      </c>
      <c r="T4" s="19" t="s">
        <v>7</v>
      </c>
      <c r="U4" s="19" t="s">
        <v>7</v>
      </c>
      <c r="V4" s="19" t="s">
        <v>7</v>
      </c>
      <c r="W4" s="19" t="s">
        <v>7</v>
      </c>
      <c r="X4" s="8"/>
      <c r="Y4" s="8"/>
      <c r="Z4" s="8"/>
    </row>
    <row r="5" spans="1:36">
      <c r="A5">
        <v>5476</v>
      </c>
      <c r="B5" t="s">
        <v>33</v>
      </c>
      <c r="C5" s="7">
        <v>264</v>
      </c>
      <c r="D5">
        <v>0.99590000000000001</v>
      </c>
      <c r="E5">
        <v>0.996</v>
      </c>
      <c r="F5" s="26">
        <f>D5-E5</f>
        <v>-9.9999999999988987E-5</v>
      </c>
      <c r="G5" s="21">
        <f>(D5+E5)/2</f>
        <v>0.99595</v>
      </c>
      <c r="H5" s="21">
        <v>2.7627999999999999</v>
      </c>
      <c r="I5" s="26">
        <v>1.7037</v>
      </c>
      <c r="J5" s="26">
        <v>1.7036</v>
      </c>
      <c r="K5" s="26">
        <f>I5-J5</f>
        <v>9.9999999999988987E-5</v>
      </c>
      <c r="L5" s="20">
        <f>(I5+J5)/2</f>
        <v>1.7036500000000001</v>
      </c>
      <c r="M5" s="21">
        <f>L5-G5</f>
        <v>0.70770000000000011</v>
      </c>
      <c r="N5" s="20">
        <v>1.6648000000000001</v>
      </c>
      <c r="O5" s="26">
        <v>1.6651</v>
      </c>
      <c r="P5" s="26">
        <f>N5-O5</f>
        <v>-2.9999999999996696E-4</v>
      </c>
      <c r="Q5" s="20">
        <f>(N5+O5)/2</f>
        <v>1.6649500000000002</v>
      </c>
      <c r="R5" s="21">
        <f>Q5-G5</f>
        <v>0.66900000000000015</v>
      </c>
      <c r="S5" s="26">
        <f>H5-L5</f>
        <v>1.0591499999999998</v>
      </c>
      <c r="T5" s="26">
        <f>M5</f>
        <v>0.70770000000000011</v>
      </c>
      <c r="U5" s="26">
        <f>R5</f>
        <v>0.66900000000000015</v>
      </c>
      <c r="V5" s="26">
        <f>T5-U5</f>
        <v>3.8699999999999957E-2</v>
      </c>
      <c r="W5" s="26">
        <f>H5-G5</f>
        <v>1.7668499999999998</v>
      </c>
      <c r="X5" s="26">
        <f>(S5/W5)*100</f>
        <v>59.945666015790813</v>
      </c>
      <c r="Y5" s="26">
        <f>(V5/W5)*100</f>
        <v>2.1903387384328021</v>
      </c>
      <c r="Z5" s="26">
        <f>(U5/W5)*100</f>
        <v>37.863995245776394</v>
      </c>
      <c r="AA5" s="26"/>
      <c r="AB5" s="26"/>
      <c r="AC5" s="26"/>
      <c r="AD5" s="26"/>
      <c r="AE5" s="26"/>
      <c r="AF5" s="26"/>
      <c r="AG5" s="26"/>
      <c r="AH5" s="26"/>
      <c r="AI5" s="26"/>
      <c r="AJ5" s="26"/>
    </row>
    <row r="6" spans="1:36">
      <c r="A6">
        <v>5476</v>
      </c>
      <c r="B6" t="s">
        <v>34</v>
      </c>
      <c r="C6" s="7">
        <v>265</v>
      </c>
      <c r="D6">
        <v>0.93789999999999996</v>
      </c>
      <c r="E6">
        <v>0.93779999999999997</v>
      </c>
      <c r="F6" s="26">
        <f t="shared" ref="F6:F21" si="0">D6-E6</f>
        <v>9.9999999999988987E-5</v>
      </c>
      <c r="G6" s="21">
        <f t="shared" ref="G6:G21" si="1">(D6+E6)/2</f>
        <v>0.93784999999999996</v>
      </c>
      <c r="H6" s="21">
        <v>3.1223999999999998</v>
      </c>
      <c r="I6" s="26">
        <v>2.1251000000000002</v>
      </c>
      <c r="J6" s="26">
        <v>2.1252</v>
      </c>
      <c r="K6" s="26">
        <f t="shared" ref="K6:K21" si="2">I6-J6</f>
        <v>-9.9999999999766942E-5</v>
      </c>
      <c r="L6" s="20">
        <f t="shared" ref="L6:L21" si="3">(I6+J6)/2</f>
        <v>2.1251500000000001</v>
      </c>
      <c r="M6" s="21">
        <f t="shared" ref="M6:M21" si="4">L6-G6</f>
        <v>1.1873</v>
      </c>
      <c r="N6" s="20">
        <v>2.0825</v>
      </c>
      <c r="O6" s="26">
        <v>2.0823999999999998</v>
      </c>
      <c r="P6" s="26">
        <f t="shared" ref="P6:P21" si="5">N6-O6</f>
        <v>1.0000000000021103E-4</v>
      </c>
      <c r="Q6" s="20">
        <f t="shared" ref="Q6:Q21" si="6">(N6+O6)/2</f>
        <v>2.0824499999999997</v>
      </c>
      <c r="R6" s="21">
        <f t="shared" ref="R6:R21" si="7">Q6-G6</f>
        <v>1.1445999999999996</v>
      </c>
      <c r="S6" s="26">
        <f t="shared" ref="S6:S21" si="8">H6-L6</f>
        <v>0.99724999999999975</v>
      </c>
      <c r="T6" s="26">
        <f t="shared" ref="T6:T21" si="9">M6</f>
        <v>1.1873</v>
      </c>
      <c r="U6" s="26">
        <f t="shared" ref="U6:U21" si="10">R6</f>
        <v>1.1445999999999996</v>
      </c>
      <c r="V6" s="26">
        <f t="shared" ref="V6:V21" si="11">T6-U6</f>
        <v>4.2700000000000404E-2</v>
      </c>
      <c r="W6" s="26">
        <f t="shared" ref="W6:W21" si="12">H6-G6</f>
        <v>2.1845499999999998</v>
      </c>
      <c r="X6" s="26">
        <f t="shared" ref="X6:X21" si="13">(S6/W6)*100</f>
        <v>45.65013389485248</v>
      </c>
      <c r="Y6" s="26">
        <f t="shared" ref="Y6:Y21" si="14">(V6/W6)*100</f>
        <v>1.9546359662173174</v>
      </c>
      <c r="Z6" s="26">
        <f t="shared" ref="Z6:Z21" si="15">(U6/W6)*100</f>
        <v>52.395230138930202</v>
      </c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6">
      <c r="A7">
        <v>5476</v>
      </c>
      <c r="B7" t="s">
        <v>35</v>
      </c>
      <c r="C7" s="7">
        <v>266</v>
      </c>
      <c r="D7">
        <v>0.96799999999999997</v>
      </c>
      <c r="E7">
        <v>0.96799999999999997</v>
      </c>
      <c r="F7" s="26">
        <f t="shared" si="0"/>
        <v>0</v>
      </c>
      <c r="G7" s="21">
        <f t="shared" si="1"/>
        <v>0.96799999999999997</v>
      </c>
      <c r="H7" s="21">
        <v>3.8168000000000002</v>
      </c>
      <c r="I7" s="26">
        <v>2.5722</v>
      </c>
      <c r="J7" s="26">
        <v>2.5722</v>
      </c>
      <c r="K7" s="26">
        <f t="shared" si="2"/>
        <v>0</v>
      </c>
      <c r="L7" s="20">
        <f t="shared" si="3"/>
        <v>2.5722</v>
      </c>
      <c r="M7" s="21">
        <f t="shared" si="4"/>
        <v>1.6042000000000001</v>
      </c>
      <c r="N7" s="20">
        <v>2.5182000000000002</v>
      </c>
      <c r="O7" s="26">
        <v>2.5185</v>
      </c>
      <c r="P7" s="26">
        <f t="shared" si="5"/>
        <v>-2.9999999999974492E-4</v>
      </c>
      <c r="Q7" s="20">
        <f t="shared" si="6"/>
        <v>2.5183499999999999</v>
      </c>
      <c r="R7" s="21">
        <f t="shared" si="7"/>
        <v>1.5503499999999999</v>
      </c>
      <c r="S7" s="26">
        <f t="shared" si="8"/>
        <v>1.2446000000000002</v>
      </c>
      <c r="T7" s="26">
        <f t="shared" si="9"/>
        <v>1.6042000000000001</v>
      </c>
      <c r="U7" s="26">
        <f t="shared" si="10"/>
        <v>1.5503499999999999</v>
      </c>
      <c r="V7" s="26">
        <f t="shared" si="11"/>
        <v>5.3850000000000176E-2</v>
      </c>
      <c r="W7" s="26">
        <f t="shared" si="12"/>
        <v>2.8488000000000002</v>
      </c>
      <c r="X7" s="26">
        <f t="shared" si="13"/>
        <v>43.688570626228589</v>
      </c>
      <c r="Y7" s="26">
        <f t="shared" si="14"/>
        <v>1.8902695871946145</v>
      </c>
      <c r="Z7" s="26">
        <f t="shared" si="15"/>
        <v>54.421159786576801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</row>
    <row r="8" spans="1:36">
      <c r="A8">
        <v>5476</v>
      </c>
      <c r="B8" t="s">
        <v>36</v>
      </c>
      <c r="C8" s="7">
        <v>267</v>
      </c>
      <c r="D8">
        <v>0.98109999999999997</v>
      </c>
      <c r="E8">
        <v>0.98119999999999996</v>
      </c>
      <c r="F8" s="26">
        <f t="shared" si="0"/>
        <v>-9.9999999999988987E-5</v>
      </c>
      <c r="G8" s="21">
        <f t="shared" si="1"/>
        <v>0.98114999999999997</v>
      </c>
      <c r="H8" s="21">
        <v>3.1015000000000001</v>
      </c>
      <c r="I8" s="26">
        <v>2.1030000000000002</v>
      </c>
      <c r="J8" s="26">
        <v>2.1027</v>
      </c>
      <c r="K8" s="26">
        <f t="shared" si="2"/>
        <v>3.00000000000189E-4</v>
      </c>
      <c r="L8" s="20">
        <f t="shared" si="3"/>
        <v>2.1028500000000001</v>
      </c>
      <c r="M8" s="21">
        <f t="shared" si="4"/>
        <v>1.1217000000000001</v>
      </c>
      <c r="N8" s="20">
        <v>2.0543</v>
      </c>
      <c r="O8" s="26">
        <v>2.0543999999999998</v>
      </c>
      <c r="P8" s="26">
        <f t="shared" si="5"/>
        <v>-9.9999999999766942E-5</v>
      </c>
      <c r="Q8" s="20">
        <f t="shared" si="6"/>
        <v>2.0543499999999999</v>
      </c>
      <c r="R8" s="21">
        <f t="shared" si="7"/>
        <v>1.0731999999999999</v>
      </c>
      <c r="S8" s="26">
        <f t="shared" si="8"/>
        <v>0.99865000000000004</v>
      </c>
      <c r="T8" s="26">
        <f t="shared" si="9"/>
        <v>1.1217000000000001</v>
      </c>
      <c r="U8" s="26">
        <f t="shared" si="10"/>
        <v>1.0731999999999999</v>
      </c>
      <c r="V8" s="26">
        <f t="shared" si="11"/>
        <v>4.850000000000021E-2</v>
      </c>
      <c r="W8" s="26">
        <f t="shared" si="12"/>
        <v>2.1203500000000002</v>
      </c>
      <c r="X8" s="26">
        <f t="shared" si="13"/>
        <v>47.098356403423963</v>
      </c>
      <c r="Y8" s="26">
        <f t="shared" si="14"/>
        <v>2.2873582191619404</v>
      </c>
      <c r="Z8" s="26">
        <f t="shared" si="15"/>
        <v>50.614285377414106</v>
      </c>
      <c r="AA8" s="26"/>
      <c r="AB8" s="26"/>
      <c r="AC8" s="26"/>
      <c r="AD8" s="26"/>
      <c r="AE8" s="26"/>
      <c r="AF8" s="26"/>
      <c r="AG8" s="26"/>
      <c r="AH8" s="26"/>
      <c r="AI8" s="26"/>
      <c r="AJ8" s="26"/>
    </row>
    <row r="9" spans="1:36">
      <c r="A9">
        <v>5476</v>
      </c>
      <c r="B9" t="s">
        <v>37</v>
      </c>
      <c r="C9" s="7">
        <v>268</v>
      </c>
      <c r="D9">
        <v>1.0035000000000001</v>
      </c>
      <c r="E9">
        <v>1.0036</v>
      </c>
      <c r="F9" s="26">
        <f t="shared" si="0"/>
        <v>-9.9999999999988987E-5</v>
      </c>
      <c r="G9" s="21">
        <f t="shared" si="1"/>
        <v>1.0035500000000002</v>
      </c>
      <c r="H9" s="21">
        <v>3.3149999999999999</v>
      </c>
      <c r="I9" s="26">
        <v>2.1974</v>
      </c>
      <c r="J9" s="26">
        <v>2.1968999999999999</v>
      </c>
      <c r="K9" s="26">
        <f t="shared" si="2"/>
        <v>5.0000000000016698E-4</v>
      </c>
      <c r="L9" s="20">
        <f t="shared" si="3"/>
        <v>2.1971499999999997</v>
      </c>
      <c r="M9" s="21">
        <f t="shared" si="4"/>
        <v>1.1935999999999996</v>
      </c>
      <c r="N9" s="20">
        <v>2.1404000000000001</v>
      </c>
      <c r="O9" s="26">
        <v>2.1408</v>
      </c>
      <c r="P9" s="26">
        <f t="shared" si="5"/>
        <v>-3.9999999999995595E-4</v>
      </c>
      <c r="Q9" s="20">
        <f t="shared" si="6"/>
        <v>2.1406000000000001</v>
      </c>
      <c r="R9" s="21">
        <f t="shared" si="7"/>
        <v>1.1370499999999999</v>
      </c>
      <c r="S9" s="26">
        <f t="shared" si="8"/>
        <v>1.1178500000000002</v>
      </c>
      <c r="T9" s="26">
        <f t="shared" si="9"/>
        <v>1.1935999999999996</v>
      </c>
      <c r="U9" s="26">
        <f t="shared" si="10"/>
        <v>1.1370499999999999</v>
      </c>
      <c r="V9" s="26">
        <f t="shared" si="11"/>
        <v>5.6549999999999656E-2</v>
      </c>
      <c r="W9" s="26">
        <f t="shared" si="12"/>
        <v>2.3114499999999998</v>
      </c>
      <c r="X9" s="26">
        <f t="shared" si="13"/>
        <v>48.361418157433661</v>
      </c>
      <c r="Y9" s="26">
        <f t="shared" si="14"/>
        <v>2.4465162560297502</v>
      </c>
      <c r="Z9" s="26">
        <f t="shared" si="15"/>
        <v>49.192065586536586</v>
      </c>
      <c r="AA9" s="26"/>
      <c r="AB9" s="26"/>
      <c r="AC9" s="26"/>
      <c r="AD9" s="26"/>
      <c r="AE9" s="26"/>
      <c r="AF9" s="26"/>
      <c r="AG9" s="26"/>
      <c r="AH9" s="26"/>
      <c r="AI9" s="26"/>
      <c r="AJ9" s="26"/>
    </row>
    <row r="10" spans="1:36">
      <c r="A10">
        <v>5476</v>
      </c>
      <c r="B10" t="s">
        <v>38</v>
      </c>
      <c r="C10" s="7">
        <v>270</v>
      </c>
      <c r="D10">
        <v>1.0182</v>
      </c>
      <c r="E10">
        <v>1.0181</v>
      </c>
      <c r="F10" s="26">
        <f t="shared" si="0"/>
        <v>9.9999999999988987E-5</v>
      </c>
      <c r="G10" s="21">
        <f t="shared" si="1"/>
        <v>1.0181499999999999</v>
      </c>
      <c r="H10" s="21">
        <v>3.2086999999999999</v>
      </c>
      <c r="I10" s="26">
        <v>2.1214</v>
      </c>
      <c r="J10" s="26">
        <v>2.1213000000000002</v>
      </c>
      <c r="K10" s="26">
        <f t="shared" si="2"/>
        <v>9.9999999999766942E-5</v>
      </c>
      <c r="L10" s="20">
        <f t="shared" si="3"/>
        <v>2.1213500000000001</v>
      </c>
      <c r="M10" s="21">
        <f t="shared" si="4"/>
        <v>1.1032000000000002</v>
      </c>
      <c r="N10" s="20">
        <v>2.0705</v>
      </c>
      <c r="O10" s="26">
        <v>2.0708000000000002</v>
      </c>
      <c r="P10" s="26">
        <f t="shared" si="5"/>
        <v>-3.00000000000189E-4</v>
      </c>
      <c r="Q10" s="20">
        <f t="shared" si="6"/>
        <v>2.0706500000000001</v>
      </c>
      <c r="R10" s="21">
        <f t="shared" si="7"/>
        <v>1.0525000000000002</v>
      </c>
      <c r="S10" s="26">
        <f t="shared" si="8"/>
        <v>1.0873499999999998</v>
      </c>
      <c r="T10" s="26">
        <f t="shared" si="9"/>
        <v>1.1032000000000002</v>
      </c>
      <c r="U10" s="26">
        <f t="shared" si="10"/>
        <v>1.0525000000000002</v>
      </c>
      <c r="V10" s="26">
        <f t="shared" si="11"/>
        <v>5.0699999999999967E-2</v>
      </c>
      <c r="W10" s="26">
        <f t="shared" si="12"/>
        <v>2.19055</v>
      </c>
      <c r="X10" s="26">
        <f t="shared" si="13"/>
        <v>49.63821871219556</v>
      </c>
      <c r="Y10" s="26">
        <f t="shared" si="14"/>
        <v>2.3144872292346657</v>
      </c>
      <c r="Z10" s="26">
        <f t="shared" si="15"/>
        <v>48.047294058569776</v>
      </c>
      <c r="AA10" s="26"/>
      <c r="AB10" s="26"/>
      <c r="AC10" s="26"/>
      <c r="AD10" s="26"/>
      <c r="AE10" s="26"/>
      <c r="AF10" s="26"/>
      <c r="AG10" s="26"/>
      <c r="AH10" s="26"/>
      <c r="AI10" s="26"/>
      <c r="AJ10" s="26"/>
    </row>
    <row r="11" spans="1:36">
      <c r="A11">
        <v>5476</v>
      </c>
      <c r="B11" t="s">
        <v>39</v>
      </c>
      <c r="C11" s="7">
        <v>271</v>
      </c>
      <c r="D11">
        <v>1.0263</v>
      </c>
      <c r="E11">
        <v>1.0263</v>
      </c>
      <c r="F11" s="26">
        <f t="shared" si="0"/>
        <v>0</v>
      </c>
      <c r="G11" s="21">
        <f t="shared" si="1"/>
        <v>1.0263</v>
      </c>
      <c r="H11" s="21">
        <v>2.8006000000000002</v>
      </c>
      <c r="I11" s="26">
        <v>1.8866000000000001</v>
      </c>
      <c r="J11" s="26">
        <v>1.8869</v>
      </c>
      <c r="K11" s="26">
        <f t="shared" si="2"/>
        <v>-2.9999999999996696E-4</v>
      </c>
      <c r="L11" s="20">
        <f t="shared" si="3"/>
        <v>1.8867500000000001</v>
      </c>
      <c r="M11" s="21">
        <f t="shared" si="4"/>
        <v>0.86045000000000016</v>
      </c>
      <c r="N11" s="20">
        <v>1.8411999999999999</v>
      </c>
      <c r="O11" s="26">
        <v>1.8415999999999999</v>
      </c>
      <c r="P11" s="26">
        <f t="shared" si="5"/>
        <v>-3.9999999999995595E-4</v>
      </c>
      <c r="Q11" s="20">
        <f t="shared" si="6"/>
        <v>1.8413999999999999</v>
      </c>
      <c r="R11" s="21">
        <f t="shared" si="7"/>
        <v>0.81509999999999994</v>
      </c>
      <c r="S11" s="26">
        <f t="shared" si="8"/>
        <v>0.91385000000000005</v>
      </c>
      <c r="T11" s="26">
        <f t="shared" si="9"/>
        <v>0.86045000000000016</v>
      </c>
      <c r="U11" s="26">
        <f t="shared" si="10"/>
        <v>0.81509999999999994</v>
      </c>
      <c r="V11" s="26">
        <f t="shared" si="11"/>
        <v>4.5350000000000223E-2</v>
      </c>
      <c r="W11" s="26">
        <f t="shared" si="12"/>
        <v>1.7743000000000002</v>
      </c>
      <c r="X11" s="26">
        <f t="shared" si="13"/>
        <v>51.504818801780985</v>
      </c>
      <c r="Y11" s="26">
        <f t="shared" si="14"/>
        <v>2.5559375528377513</v>
      </c>
      <c r="Z11" s="26">
        <f t="shared" si="15"/>
        <v>45.939243645381268</v>
      </c>
      <c r="AA11" s="26"/>
      <c r="AB11" s="26"/>
      <c r="AC11" s="26"/>
      <c r="AD11" s="26"/>
      <c r="AE11" s="26"/>
      <c r="AF11" s="26"/>
      <c r="AG11" s="26"/>
      <c r="AH11" s="26"/>
      <c r="AI11" s="26"/>
      <c r="AJ11" s="26"/>
    </row>
    <row r="12" spans="1:36" ht="15" thickBot="1">
      <c r="A12">
        <v>5476</v>
      </c>
      <c r="B12" t="s">
        <v>40</v>
      </c>
      <c r="C12" s="7">
        <v>272</v>
      </c>
      <c r="D12">
        <v>1.004</v>
      </c>
      <c r="E12">
        <v>1.0037</v>
      </c>
      <c r="F12" s="26">
        <f t="shared" si="0"/>
        <v>2.9999999999996696E-4</v>
      </c>
      <c r="G12" s="21">
        <f t="shared" si="1"/>
        <v>1.0038499999999999</v>
      </c>
      <c r="H12" s="21">
        <v>3.5693999999999999</v>
      </c>
      <c r="I12" s="26">
        <v>2.1770999999999998</v>
      </c>
      <c r="J12" s="26">
        <v>2.1776</v>
      </c>
      <c r="K12" s="26">
        <f t="shared" si="2"/>
        <v>-5.0000000000016698E-4</v>
      </c>
      <c r="L12" s="20">
        <f t="shared" si="3"/>
        <v>2.1773499999999997</v>
      </c>
      <c r="M12" s="21">
        <f t="shared" si="4"/>
        <v>1.1734999999999998</v>
      </c>
      <c r="N12" s="20">
        <v>2.1103000000000001</v>
      </c>
      <c r="O12" s="26">
        <v>2.1105</v>
      </c>
      <c r="P12" s="26">
        <f t="shared" si="5"/>
        <v>-1.9999999999997797E-4</v>
      </c>
      <c r="Q12" s="20">
        <f t="shared" si="6"/>
        <v>2.1104000000000003</v>
      </c>
      <c r="R12" s="21">
        <f t="shared" si="7"/>
        <v>1.1065500000000004</v>
      </c>
      <c r="S12" s="26">
        <f t="shared" si="8"/>
        <v>1.3920500000000002</v>
      </c>
      <c r="T12" s="26">
        <f t="shared" si="9"/>
        <v>1.1734999999999998</v>
      </c>
      <c r="U12" s="26">
        <f t="shared" si="10"/>
        <v>1.1065500000000004</v>
      </c>
      <c r="V12" s="26">
        <f t="shared" si="11"/>
        <v>6.6949999999999399E-2</v>
      </c>
      <c r="W12" s="26">
        <f t="shared" si="12"/>
        <v>2.56555</v>
      </c>
      <c r="X12" s="26">
        <f t="shared" si="13"/>
        <v>54.259320613513687</v>
      </c>
      <c r="Y12" s="26">
        <f t="shared" si="14"/>
        <v>2.6095768938434021</v>
      </c>
      <c r="Z12" s="26">
        <f t="shared" si="15"/>
        <v>43.131102492642917</v>
      </c>
      <c r="AA12" s="26"/>
      <c r="AB12" s="26"/>
      <c r="AC12" s="26"/>
      <c r="AD12" s="26"/>
      <c r="AE12" s="26"/>
      <c r="AF12" s="26"/>
      <c r="AG12" s="26"/>
      <c r="AH12" s="26"/>
      <c r="AI12" s="26"/>
      <c r="AJ12" s="26"/>
    </row>
    <row r="13" spans="1:36" s="30" customFormat="1" ht="15" thickTop="1">
      <c r="A13" s="30">
        <v>5474</v>
      </c>
      <c r="B13" s="30" t="s">
        <v>41</v>
      </c>
      <c r="C13" s="31">
        <v>273</v>
      </c>
      <c r="D13" s="30">
        <v>0.98839999999999995</v>
      </c>
      <c r="E13" s="30">
        <v>0.98829999999999996</v>
      </c>
      <c r="F13" s="32">
        <f t="shared" si="0"/>
        <v>9.9999999999988987E-5</v>
      </c>
      <c r="G13" s="33">
        <f t="shared" si="1"/>
        <v>0.98834999999999995</v>
      </c>
      <c r="H13" s="33">
        <v>3.2639999999999998</v>
      </c>
      <c r="I13" s="32">
        <v>2.3833000000000002</v>
      </c>
      <c r="J13" s="32">
        <v>2.3832</v>
      </c>
      <c r="K13" s="32">
        <f t="shared" si="2"/>
        <v>1.0000000000021103E-4</v>
      </c>
      <c r="L13" s="32">
        <f t="shared" si="3"/>
        <v>2.3832500000000003</v>
      </c>
      <c r="M13" s="33">
        <f t="shared" si="4"/>
        <v>1.3949000000000003</v>
      </c>
      <c r="N13" s="32">
        <v>2.3536000000000001</v>
      </c>
      <c r="O13" s="32">
        <v>2.3536000000000001</v>
      </c>
      <c r="P13" s="32">
        <f t="shared" si="5"/>
        <v>0</v>
      </c>
      <c r="Q13" s="32">
        <f t="shared" si="6"/>
        <v>2.3536000000000001</v>
      </c>
      <c r="R13" s="33">
        <f t="shared" si="7"/>
        <v>1.3652500000000001</v>
      </c>
      <c r="S13" s="32">
        <f t="shared" si="8"/>
        <v>0.88074999999999948</v>
      </c>
      <c r="T13" s="32">
        <f t="shared" si="9"/>
        <v>1.3949000000000003</v>
      </c>
      <c r="U13" s="32">
        <f t="shared" si="10"/>
        <v>1.3652500000000001</v>
      </c>
      <c r="V13" s="32">
        <f t="shared" si="11"/>
        <v>2.9650000000000176E-2</v>
      </c>
      <c r="W13" s="32">
        <f t="shared" si="12"/>
        <v>2.2756499999999997</v>
      </c>
      <c r="X13" s="32">
        <f t="shared" si="13"/>
        <v>38.703227649243054</v>
      </c>
      <c r="Y13" s="32">
        <f t="shared" si="14"/>
        <v>1.3029244391712336</v>
      </c>
      <c r="Z13" s="32">
        <f t="shared" si="15"/>
        <v>59.993847911585704</v>
      </c>
      <c r="AA13" s="32"/>
      <c r="AB13" s="32"/>
      <c r="AC13" s="32"/>
      <c r="AD13" s="32"/>
      <c r="AE13" s="32"/>
      <c r="AF13" s="32"/>
      <c r="AG13" s="32"/>
      <c r="AH13" s="32"/>
      <c r="AI13" s="32"/>
      <c r="AJ13" s="32"/>
    </row>
    <row r="14" spans="1:36">
      <c r="A14">
        <v>5474</v>
      </c>
      <c r="B14" t="s">
        <v>42</v>
      </c>
      <c r="C14" s="7">
        <v>274</v>
      </c>
      <c r="D14">
        <v>1.0174000000000001</v>
      </c>
      <c r="E14">
        <v>1.0170999999999999</v>
      </c>
      <c r="F14" s="26">
        <f t="shared" si="0"/>
        <v>3.00000000000189E-4</v>
      </c>
      <c r="G14" s="21">
        <f t="shared" si="1"/>
        <v>1.01725</v>
      </c>
      <c r="H14" s="21">
        <v>6.1887999999999996</v>
      </c>
      <c r="I14" s="26">
        <v>4.2876000000000003</v>
      </c>
      <c r="J14" s="26">
        <v>4.2874999999999996</v>
      </c>
      <c r="K14" s="26">
        <f t="shared" si="2"/>
        <v>1.0000000000065512E-4</v>
      </c>
      <c r="L14" s="20">
        <f t="shared" si="3"/>
        <v>4.2875499999999995</v>
      </c>
      <c r="M14" s="21">
        <f t="shared" si="4"/>
        <v>3.2702999999999998</v>
      </c>
      <c r="N14" s="20">
        <v>4.218</v>
      </c>
      <c r="O14" s="26">
        <v>4.2182000000000004</v>
      </c>
      <c r="P14" s="26">
        <f t="shared" si="5"/>
        <v>-2.0000000000042206E-4</v>
      </c>
      <c r="Q14" s="20">
        <f t="shared" si="6"/>
        <v>4.2180999999999997</v>
      </c>
      <c r="R14" s="21">
        <f t="shared" si="7"/>
        <v>3.20085</v>
      </c>
      <c r="S14" s="26">
        <f t="shared" si="8"/>
        <v>1.9012500000000001</v>
      </c>
      <c r="T14" s="26">
        <f t="shared" si="9"/>
        <v>3.2702999999999998</v>
      </c>
      <c r="U14" s="26">
        <f t="shared" si="10"/>
        <v>3.20085</v>
      </c>
      <c r="V14" s="26">
        <f t="shared" si="11"/>
        <v>6.944999999999979E-2</v>
      </c>
      <c r="W14" s="26">
        <f t="shared" si="12"/>
        <v>5.1715499999999999</v>
      </c>
      <c r="X14" s="26">
        <f t="shared" si="13"/>
        <v>36.763639527801146</v>
      </c>
      <c r="Y14" s="26">
        <f t="shared" si="14"/>
        <v>1.3429242683528109</v>
      </c>
      <c r="Z14" s="26">
        <f t="shared" si="15"/>
        <v>61.893436203846043</v>
      </c>
      <c r="AA14" s="26"/>
      <c r="AB14" s="26"/>
      <c r="AC14" s="26"/>
      <c r="AD14" s="26"/>
      <c r="AE14" s="26"/>
      <c r="AF14" s="26"/>
      <c r="AG14" s="26"/>
      <c r="AH14" s="26"/>
      <c r="AI14" s="26"/>
      <c r="AJ14" s="26"/>
    </row>
    <row r="15" spans="1:36">
      <c r="A15">
        <v>5474</v>
      </c>
      <c r="B15" t="s">
        <v>43</v>
      </c>
      <c r="C15" s="7">
        <v>275</v>
      </c>
      <c r="D15">
        <v>0.97409999999999997</v>
      </c>
      <c r="E15">
        <v>0.97409999999999997</v>
      </c>
      <c r="F15" s="26">
        <f t="shared" si="0"/>
        <v>0</v>
      </c>
      <c r="G15" s="21">
        <f t="shared" si="1"/>
        <v>0.97409999999999997</v>
      </c>
      <c r="H15" s="21">
        <v>5.6009000000000002</v>
      </c>
      <c r="I15" s="26">
        <v>4.1874000000000002</v>
      </c>
      <c r="J15" s="26">
        <v>4.1874000000000002</v>
      </c>
      <c r="K15" s="26">
        <f t="shared" si="2"/>
        <v>0</v>
      </c>
      <c r="L15" s="20">
        <f t="shared" si="3"/>
        <v>4.1874000000000002</v>
      </c>
      <c r="M15" s="21">
        <f t="shared" si="4"/>
        <v>3.2133000000000003</v>
      </c>
      <c r="N15" s="20">
        <v>4.1417999999999999</v>
      </c>
      <c r="O15" s="26">
        <v>4.1420000000000003</v>
      </c>
      <c r="P15" s="26">
        <f t="shared" si="5"/>
        <v>-2.0000000000042206E-4</v>
      </c>
      <c r="Q15" s="20">
        <f t="shared" si="6"/>
        <v>4.1418999999999997</v>
      </c>
      <c r="R15" s="21">
        <f t="shared" si="7"/>
        <v>3.1677999999999997</v>
      </c>
      <c r="S15" s="26">
        <f t="shared" si="8"/>
        <v>1.4135</v>
      </c>
      <c r="T15" s="26">
        <f t="shared" si="9"/>
        <v>3.2133000000000003</v>
      </c>
      <c r="U15" s="26">
        <f t="shared" si="10"/>
        <v>3.1677999999999997</v>
      </c>
      <c r="V15" s="26">
        <f t="shared" si="11"/>
        <v>4.550000000000054E-2</v>
      </c>
      <c r="W15" s="26">
        <f t="shared" si="12"/>
        <v>4.6268000000000002</v>
      </c>
      <c r="X15" s="26">
        <f t="shared" si="13"/>
        <v>30.550272326445921</v>
      </c>
      <c r="Y15" s="26">
        <f t="shared" si="14"/>
        <v>0.98340105472465922</v>
      </c>
      <c r="Z15" s="26">
        <f t="shared" si="15"/>
        <v>68.466326618829427</v>
      </c>
      <c r="AA15" s="26"/>
      <c r="AB15" s="26"/>
      <c r="AC15" s="26"/>
      <c r="AD15" s="26"/>
      <c r="AE15" s="26"/>
      <c r="AF15" s="26"/>
      <c r="AG15" s="26"/>
      <c r="AH15" s="26"/>
      <c r="AI15" s="26"/>
      <c r="AJ15" s="26"/>
    </row>
    <row r="16" spans="1:36">
      <c r="A16">
        <v>5474</v>
      </c>
      <c r="B16" t="s">
        <v>44</v>
      </c>
      <c r="C16" s="7">
        <v>276</v>
      </c>
      <c r="D16">
        <v>0.9879</v>
      </c>
      <c r="E16">
        <v>0.98770000000000002</v>
      </c>
      <c r="F16" s="26">
        <f t="shared" si="0"/>
        <v>1.9999999999997797E-4</v>
      </c>
      <c r="G16" s="21">
        <f t="shared" si="1"/>
        <v>0.98780000000000001</v>
      </c>
      <c r="H16" s="21">
        <v>4.5677000000000003</v>
      </c>
      <c r="I16" s="26">
        <v>3.5566</v>
      </c>
      <c r="J16" s="26">
        <v>3.5562999999999998</v>
      </c>
      <c r="K16" s="26">
        <f t="shared" si="2"/>
        <v>3.00000000000189E-4</v>
      </c>
      <c r="L16" s="20">
        <f t="shared" si="3"/>
        <v>3.5564499999999999</v>
      </c>
      <c r="M16" s="21">
        <f t="shared" si="4"/>
        <v>2.5686499999999999</v>
      </c>
      <c r="N16" s="20">
        <v>3.5219999999999998</v>
      </c>
      <c r="O16" s="26">
        <v>3.5224000000000002</v>
      </c>
      <c r="P16" s="26">
        <f t="shared" si="5"/>
        <v>-4.0000000000040004E-4</v>
      </c>
      <c r="Q16" s="20">
        <f t="shared" si="6"/>
        <v>3.5221999999999998</v>
      </c>
      <c r="R16" s="21">
        <f t="shared" si="7"/>
        <v>2.5343999999999998</v>
      </c>
      <c r="S16" s="26">
        <f t="shared" si="8"/>
        <v>1.0112500000000004</v>
      </c>
      <c r="T16" s="26">
        <f t="shared" si="9"/>
        <v>2.5686499999999999</v>
      </c>
      <c r="U16" s="26">
        <f t="shared" si="10"/>
        <v>2.5343999999999998</v>
      </c>
      <c r="V16" s="26">
        <f t="shared" si="11"/>
        <v>3.4250000000000114E-2</v>
      </c>
      <c r="W16" s="26">
        <f t="shared" si="12"/>
        <v>3.5799000000000003</v>
      </c>
      <c r="X16" s="26">
        <f t="shared" si="13"/>
        <v>28.247995754071354</v>
      </c>
      <c r="Y16" s="26">
        <f t="shared" si="14"/>
        <v>0.95673063493393984</v>
      </c>
      <c r="Z16" s="26">
        <f t="shared" si="15"/>
        <v>70.795273610994712</v>
      </c>
      <c r="AA16" s="26"/>
      <c r="AB16" s="26"/>
      <c r="AC16" s="26"/>
      <c r="AD16" s="26"/>
      <c r="AE16" s="26"/>
      <c r="AF16" s="26"/>
      <c r="AG16" s="26"/>
      <c r="AH16" s="26"/>
      <c r="AI16" s="26"/>
      <c r="AJ16" s="26"/>
    </row>
    <row r="17" spans="1:37">
      <c r="A17">
        <v>5474</v>
      </c>
      <c r="B17" t="s">
        <v>45</v>
      </c>
      <c r="C17" s="7">
        <v>277</v>
      </c>
      <c r="D17">
        <v>0.9768</v>
      </c>
      <c r="E17">
        <v>0.9768</v>
      </c>
      <c r="F17" s="26">
        <f t="shared" si="0"/>
        <v>0</v>
      </c>
      <c r="G17" s="21">
        <f t="shared" si="1"/>
        <v>0.9768</v>
      </c>
      <c r="H17" s="21">
        <v>8.3569999999999993</v>
      </c>
      <c r="I17" s="26">
        <v>6.3890000000000002</v>
      </c>
      <c r="J17" s="26">
        <v>6.3887999999999998</v>
      </c>
      <c r="K17" s="26">
        <f t="shared" si="2"/>
        <v>2.0000000000042206E-4</v>
      </c>
      <c r="L17" s="20">
        <f t="shared" si="3"/>
        <v>6.3888999999999996</v>
      </c>
      <c r="M17" s="21">
        <f t="shared" si="4"/>
        <v>5.4120999999999997</v>
      </c>
      <c r="N17" s="20">
        <v>6.3231999999999999</v>
      </c>
      <c r="O17" s="26">
        <v>6.3235000000000001</v>
      </c>
      <c r="P17" s="26">
        <f t="shared" si="5"/>
        <v>-3.00000000000189E-4</v>
      </c>
      <c r="Q17" s="20">
        <f t="shared" si="6"/>
        <v>6.3233499999999996</v>
      </c>
      <c r="R17" s="21">
        <f t="shared" si="7"/>
        <v>5.3465499999999997</v>
      </c>
      <c r="S17" s="26">
        <f t="shared" si="8"/>
        <v>1.9680999999999997</v>
      </c>
      <c r="T17" s="26">
        <f t="shared" si="9"/>
        <v>5.4120999999999997</v>
      </c>
      <c r="U17" s="26">
        <f t="shared" si="10"/>
        <v>5.3465499999999997</v>
      </c>
      <c r="V17" s="26">
        <f t="shared" si="11"/>
        <v>6.5549999999999997E-2</v>
      </c>
      <c r="W17" s="26">
        <f t="shared" si="12"/>
        <v>7.3801999999999994</v>
      </c>
      <c r="X17" s="26">
        <f t="shared" si="13"/>
        <v>26.667298989187284</v>
      </c>
      <c r="Y17" s="26">
        <f t="shared" si="14"/>
        <v>0.88818731199696488</v>
      </c>
      <c r="Z17" s="26">
        <f t="shared" si="15"/>
        <v>72.444513698815754</v>
      </c>
      <c r="AA17" s="26"/>
      <c r="AB17" s="26"/>
      <c r="AC17" s="26"/>
      <c r="AD17" s="26"/>
      <c r="AE17" s="26"/>
      <c r="AF17" s="26"/>
      <c r="AG17" s="26"/>
      <c r="AH17" s="26"/>
      <c r="AI17" s="26"/>
      <c r="AJ17" s="26"/>
    </row>
    <row r="18" spans="1:37">
      <c r="A18">
        <v>5474</v>
      </c>
      <c r="B18" t="s">
        <v>46</v>
      </c>
      <c r="C18" s="7">
        <v>278</v>
      </c>
      <c r="D18">
        <v>1.0001</v>
      </c>
      <c r="E18">
        <v>1</v>
      </c>
      <c r="F18" s="26">
        <f t="shared" si="0"/>
        <v>9.9999999999988987E-5</v>
      </c>
      <c r="G18" s="21">
        <f t="shared" si="1"/>
        <v>1.0000499999999999</v>
      </c>
      <c r="H18" s="21">
        <v>4.0324</v>
      </c>
      <c r="I18" s="26">
        <v>3.1314000000000002</v>
      </c>
      <c r="J18" s="26">
        <v>3.1313</v>
      </c>
      <c r="K18" s="26">
        <f t="shared" si="2"/>
        <v>1.0000000000021103E-4</v>
      </c>
      <c r="L18" s="20">
        <f t="shared" si="3"/>
        <v>3.1313500000000003</v>
      </c>
      <c r="M18" s="21">
        <f t="shared" si="4"/>
        <v>2.1313000000000004</v>
      </c>
      <c r="N18" s="20">
        <v>3.1036999999999999</v>
      </c>
      <c r="O18" s="26">
        <v>3.1038999999999999</v>
      </c>
      <c r="P18" s="26">
        <f t="shared" si="5"/>
        <v>-1.9999999999997797E-4</v>
      </c>
      <c r="Q18" s="20">
        <f t="shared" si="6"/>
        <v>3.1037999999999997</v>
      </c>
      <c r="R18" s="21">
        <f t="shared" si="7"/>
        <v>2.1037499999999998</v>
      </c>
      <c r="S18" s="26">
        <f t="shared" si="8"/>
        <v>0.90104999999999968</v>
      </c>
      <c r="T18" s="26">
        <f t="shared" si="9"/>
        <v>2.1313000000000004</v>
      </c>
      <c r="U18" s="26">
        <f t="shared" si="10"/>
        <v>2.1037499999999998</v>
      </c>
      <c r="V18" s="26">
        <f t="shared" si="11"/>
        <v>2.755000000000063E-2</v>
      </c>
      <c r="W18" s="26">
        <f t="shared" si="12"/>
        <v>3.0323500000000001</v>
      </c>
      <c r="X18" s="26">
        <f t="shared" si="13"/>
        <v>29.714577802694269</v>
      </c>
      <c r="Y18" s="26">
        <f t="shared" si="14"/>
        <v>0.90853628374035422</v>
      </c>
      <c r="Z18" s="26">
        <f t="shared" si="15"/>
        <v>69.376885913565374</v>
      </c>
      <c r="AA18" s="26"/>
      <c r="AB18" s="26"/>
      <c r="AC18" s="26"/>
      <c r="AD18" s="26"/>
      <c r="AE18" s="26"/>
      <c r="AF18" s="26"/>
      <c r="AG18" s="26"/>
      <c r="AH18" s="26"/>
      <c r="AI18" s="26"/>
      <c r="AJ18" s="26"/>
    </row>
    <row r="19" spans="1:37">
      <c r="A19">
        <v>5474</v>
      </c>
      <c r="B19" t="s">
        <v>47</v>
      </c>
      <c r="C19" s="7">
        <v>279</v>
      </c>
      <c r="D19">
        <v>0.96889999999999998</v>
      </c>
      <c r="E19">
        <v>0.96889999999999998</v>
      </c>
      <c r="F19" s="26">
        <f t="shared" si="0"/>
        <v>0</v>
      </c>
      <c r="G19" s="21">
        <f t="shared" si="1"/>
        <v>0.96889999999999998</v>
      </c>
      <c r="H19" s="21">
        <v>3.5821999999999998</v>
      </c>
      <c r="I19" s="26">
        <v>2.9001999999999999</v>
      </c>
      <c r="J19" s="26">
        <v>2.9001000000000001</v>
      </c>
      <c r="K19" s="26">
        <f t="shared" si="2"/>
        <v>9.9999999999766942E-5</v>
      </c>
      <c r="L19" s="20">
        <f t="shared" si="3"/>
        <v>2.90015</v>
      </c>
      <c r="M19" s="21">
        <f t="shared" si="4"/>
        <v>1.9312499999999999</v>
      </c>
      <c r="N19" s="20">
        <v>2.8761999999999999</v>
      </c>
      <c r="O19" s="26">
        <v>2.8765999999999998</v>
      </c>
      <c r="P19" s="26">
        <f t="shared" si="5"/>
        <v>-3.9999999999995595E-4</v>
      </c>
      <c r="Q19" s="20">
        <f t="shared" si="6"/>
        <v>2.8763999999999998</v>
      </c>
      <c r="R19" s="21">
        <f t="shared" si="7"/>
        <v>1.9074999999999998</v>
      </c>
      <c r="S19" s="26">
        <f t="shared" si="8"/>
        <v>0.68204999999999982</v>
      </c>
      <c r="T19" s="26">
        <f t="shared" si="9"/>
        <v>1.9312499999999999</v>
      </c>
      <c r="U19" s="26">
        <f t="shared" si="10"/>
        <v>1.9074999999999998</v>
      </c>
      <c r="V19" s="26">
        <f t="shared" si="11"/>
        <v>2.375000000000016E-2</v>
      </c>
      <c r="W19" s="26">
        <f t="shared" si="12"/>
        <v>2.6132999999999997</v>
      </c>
      <c r="X19" s="26">
        <f t="shared" si="13"/>
        <v>26.099184938583399</v>
      </c>
      <c r="Y19" s="26">
        <f t="shared" si="14"/>
        <v>0.90881261240577682</v>
      </c>
      <c r="Z19" s="26">
        <f t="shared" si="15"/>
        <v>72.992002449010826</v>
      </c>
      <c r="AA19" s="26"/>
      <c r="AB19" s="26"/>
      <c r="AC19" s="26"/>
      <c r="AD19" s="26"/>
      <c r="AE19" s="26"/>
      <c r="AF19" s="26"/>
      <c r="AG19" s="26"/>
      <c r="AH19" s="26"/>
      <c r="AI19" s="26"/>
      <c r="AJ19" s="26"/>
    </row>
    <row r="20" spans="1:37">
      <c r="A20">
        <v>5474</v>
      </c>
      <c r="B20" t="s">
        <v>48</v>
      </c>
      <c r="C20" s="7">
        <v>280</v>
      </c>
      <c r="D20">
        <v>1.0294000000000001</v>
      </c>
      <c r="E20">
        <v>1.0290999999999999</v>
      </c>
      <c r="F20" s="26">
        <f t="shared" si="0"/>
        <v>3.00000000000189E-4</v>
      </c>
      <c r="G20" s="21">
        <f t="shared" si="1"/>
        <v>1.02925</v>
      </c>
      <c r="H20" s="21">
        <v>7.6363000000000003</v>
      </c>
      <c r="I20" s="26">
        <v>5.8876999999999997</v>
      </c>
      <c r="J20" s="26">
        <v>5.8875000000000002</v>
      </c>
      <c r="K20" s="26">
        <f t="shared" si="2"/>
        <v>1.9999999999953388E-4</v>
      </c>
      <c r="L20" s="20">
        <f t="shared" si="3"/>
        <v>5.8875999999999999</v>
      </c>
      <c r="M20" s="21">
        <f t="shared" si="4"/>
        <v>4.8583499999999997</v>
      </c>
      <c r="N20" s="20">
        <v>5.8228999999999997</v>
      </c>
      <c r="O20" s="26">
        <v>5.8231999999999999</v>
      </c>
      <c r="P20" s="26">
        <f t="shared" si="5"/>
        <v>-3.00000000000189E-4</v>
      </c>
      <c r="Q20" s="20">
        <f t="shared" si="6"/>
        <v>5.8230500000000003</v>
      </c>
      <c r="R20" s="21">
        <f t="shared" si="7"/>
        <v>4.7938000000000001</v>
      </c>
      <c r="S20" s="26">
        <f t="shared" si="8"/>
        <v>1.7487000000000004</v>
      </c>
      <c r="T20" s="26">
        <f t="shared" si="9"/>
        <v>4.8583499999999997</v>
      </c>
      <c r="U20" s="26">
        <f t="shared" si="10"/>
        <v>4.7938000000000001</v>
      </c>
      <c r="V20" s="26">
        <f t="shared" si="11"/>
        <v>6.4549999999999663E-2</v>
      </c>
      <c r="W20" s="26">
        <f t="shared" si="12"/>
        <v>6.6070500000000001</v>
      </c>
      <c r="X20" s="26">
        <f t="shared" si="13"/>
        <v>26.467182782028292</v>
      </c>
      <c r="Y20" s="26">
        <f t="shared" si="14"/>
        <v>0.9769867035969102</v>
      </c>
      <c r="Z20" s="26">
        <f t="shared" si="15"/>
        <v>72.555830514374804</v>
      </c>
      <c r="AA20" s="26"/>
      <c r="AB20" s="26"/>
      <c r="AC20" s="26"/>
      <c r="AD20" s="26"/>
      <c r="AE20" s="26"/>
      <c r="AF20" s="26"/>
      <c r="AG20" s="26"/>
      <c r="AH20" s="26"/>
      <c r="AI20" s="26"/>
      <c r="AJ20" s="26"/>
    </row>
    <row r="21" spans="1:37">
      <c r="A21">
        <v>5474</v>
      </c>
      <c r="B21" t="s">
        <v>49</v>
      </c>
      <c r="C21" s="7">
        <v>281</v>
      </c>
      <c r="D21">
        <v>1.0209999999999999</v>
      </c>
      <c r="E21">
        <v>1.0210999999999999</v>
      </c>
      <c r="F21" s="26">
        <f t="shared" si="0"/>
        <v>-9.9999999999988987E-5</v>
      </c>
      <c r="G21" s="21">
        <f t="shared" si="1"/>
        <v>1.0210499999999998</v>
      </c>
      <c r="H21" s="21">
        <v>6.6849999999999996</v>
      </c>
      <c r="I21" s="26">
        <v>5.1582999999999997</v>
      </c>
      <c r="J21" s="26">
        <v>5.1577999999999999</v>
      </c>
      <c r="K21" s="26">
        <f t="shared" si="2"/>
        <v>4.9999999999972289E-4</v>
      </c>
      <c r="L21" s="20">
        <f t="shared" si="3"/>
        <v>5.1580499999999994</v>
      </c>
      <c r="M21" s="21">
        <f t="shared" si="4"/>
        <v>4.1369999999999996</v>
      </c>
      <c r="N21" s="20">
        <v>5.0991999999999997</v>
      </c>
      <c r="O21" s="26">
        <v>5.0991999999999997</v>
      </c>
      <c r="P21" s="26">
        <f t="shared" si="5"/>
        <v>0</v>
      </c>
      <c r="Q21" s="20">
        <f t="shared" si="6"/>
        <v>5.0991999999999997</v>
      </c>
      <c r="R21" s="21">
        <f t="shared" si="7"/>
        <v>4.0781499999999999</v>
      </c>
      <c r="S21" s="26">
        <f t="shared" si="8"/>
        <v>1.5269500000000003</v>
      </c>
      <c r="T21" s="26">
        <f t="shared" si="9"/>
        <v>4.1369999999999996</v>
      </c>
      <c r="U21" s="26">
        <f t="shared" si="10"/>
        <v>4.0781499999999999</v>
      </c>
      <c r="V21" s="26">
        <f t="shared" si="11"/>
        <v>5.8849999999999625E-2</v>
      </c>
      <c r="W21" s="26">
        <f t="shared" si="12"/>
        <v>5.6639499999999998</v>
      </c>
      <c r="X21" s="26">
        <f t="shared" si="13"/>
        <v>26.959100980764312</v>
      </c>
      <c r="Y21" s="26">
        <f t="shared" si="14"/>
        <v>1.0390275337882509</v>
      </c>
      <c r="Z21" s="26">
        <f t="shared" si="15"/>
        <v>72.001871485447438</v>
      </c>
      <c r="AA21" s="26"/>
      <c r="AB21" s="26"/>
      <c r="AC21" s="26"/>
      <c r="AD21" s="26"/>
      <c r="AE21" s="26"/>
      <c r="AF21" s="26"/>
      <c r="AG21" s="26"/>
      <c r="AH21" s="26"/>
      <c r="AI21" s="26"/>
      <c r="AJ21" s="26"/>
    </row>
    <row r="22" spans="1:37">
      <c r="D22" s="20"/>
      <c r="E22" s="26"/>
      <c r="F22" s="26"/>
      <c r="G22" s="21"/>
      <c r="H22" s="21"/>
      <c r="I22" s="26"/>
      <c r="J22" s="26"/>
      <c r="K22" s="26"/>
      <c r="L22" s="20"/>
      <c r="M22" s="21"/>
      <c r="N22" s="20"/>
      <c r="O22" s="26"/>
      <c r="P22" s="26"/>
      <c r="Q22" s="20"/>
      <c r="R22" s="21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</row>
    <row r="23" spans="1:37">
      <c r="D23" s="20"/>
      <c r="E23" s="26"/>
      <c r="F23" s="26"/>
      <c r="G23" s="21"/>
      <c r="H23" s="21"/>
      <c r="I23" s="26"/>
      <c r="J23" s="26"/>
      <c r="K23" s="26"/>
      <c r="L23" s="20"/>
      <c r="M23" s="21"/>
      <c r="N23" s="20"/>
      <c r="O23" s="26"/>
      <c r="P23" s="26"/>
      <c r="Q23" s="20"/>
      <c r="R23" s="21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1:37">
      <c r="D24" s="20"/>
      <c r="E24" s="26"/>
      <c r="F24" s="26"/>
      <c r="G24" s="21"/>
      <c r="H24" s="21"/>
      <c r="I24" s="26"/>
      <c r="J24" s="26"/>
      <c r="K24" s="26"/>
      <c r="L24" s="20"/>
      <c r="M24" s="21"/>
      <c r="N24" s="20"/>
      <c r="O24" s="26"/>
      <c r="P24" s="26"/>
      <c r="Q24" s="20"/>
      <c r="R24" s="21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</row>
    <row r="25" spans="1:37">
      <c r="D25" s="20"/>
      <c r="E25" s="26"/>
      <c r="F25" s="26"/>
      <c r="G25" s="21"/>
      <c r="H25" s="21"/>
      <c r="I25" s="26"/>
      <c r="J25" s="26"/>
      <c r="K25" s="26"/>
      <c r="L25" s="20"/>
      <c r="M25" s="21"/>
      <c r="N25" s="20"/>
      <c r="O25" s="26"/>
      <c r="P25" s="26"/>
      <c r="Q25" s="20"/>
      <c r="R25" s="21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1:37">
      <c r="D26" s="20"/>
      <c r="E26" s="26"/>
      <c r="F26" s="26"/>
      <c r="G26" s="21"/>
      <c r="H26" s="21"/>
      <c r="I26" s="26"/>
      <c r="J26" s="26"/>
      <c r="K26" s="26"/>
      <c r="L26" s="20"/>
      <c r="M26" s="21"/>
      <c r="N26" s="20"/>
      <c r="O26" s="26"/>
      <c r="P26" s="26"/>
      <c r="Q26" s="20"/>
      <c r="R26" s="21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1:37">
      <c r="D27" s="20"/>
      <c r="E27" s="26"/>
      <c r="F27" s="26"/>
      <c r="G27" s="21"/>
      <c r="H27" s="21"/>
      <c r="I27" s="26"/>
      <c r="J27" s="26"/>
      <c r="K27" s="26"/>
      <c r="L27" s="20"/>
      <c r="M27" s="21"/>
      <c r="N27" s="20"/>
      <c r="O27" s="26"/>
      <c r="P27" s="26"/>
      <c r="Q27" s="20"/>
      <c r="R27" s="21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1:37">
      <c r="D28" s="20"/>
      <c r="E28" s="26"/>
      <c r="F28" s="26"/>
      <c r="G28" s="21"/>
      <c r="H28" s="21"/>
      <c r="I28" s="26"/>
      <c r="J28" s="26"/>
      <c r="K28" s="26"/>
      <c r="L28" s="20"/>
      <c r="M28" s="21"/>
      <c r="N28" s="20"/>
      <c r="O28" s="26"/>
      <c r="P28" s="26"/>
      <c r="Q28" s="20"/>
      <c r="R28" s="21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1:37">
      <c r="D29" s="20"/>
      <c r="E29" s="26"/>
      <c r="F29" s="26"/>
      <c r="G29" s="21"/>
      <c r="H29" s="21"/>
      <c r="I29" s="26"/>
      <c r="J29" s="26"/>
      <c r="K29" s="26"/>
      <c r="L29" s="20"/>
      <c r="M29" s="21"/>
      <c r="N29" s="20"/>
      <c r="O29" s="26"/>
      <c r="P29" s="26"/>
      <c r="Q29" s="20"/>
      <c r="R29" s="21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1:37">
      <c r="D30" s="20"/>
      <c r="E30" s="26"/>
      <c r="F30" s="26"/>
      <c r="G30" s="21"/>
      <c r="H30" s="21"/>
      <c r="I30" s="26"/>
      <c r="J30" s="26"/>
      <c r="K30" s="26"/>
      <c r="L30" s="20"/>
      <c r="M30" s="21"/>
      <c r="N30" s="20"/>
      <c r="O30" s="26"/>
      <c r="P30" s="26"/>
      <c r="Q30" s="20"/>
      <c r="R30" s="21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</row>
    <row r="31" spans="1:37">
      <c r="D31" s="20"/>
      <c r="E31" s="26"/>
      <c r="F31" s="26"/>
      <c r="G31" s="21"/>
      <c r="H31" s="21"/>
      <c r="I31" s="26"/>
      <c r="J31" s="26"/>
      <c r="K31" s="26"/>
      <c r="L31" s="20"/>
      <c r="M31" s="21"/>
      <c r="N31" s="20"/>
      <c r="O31" s="26"/>
      <c r="P31" s="26"/>
      <c r="Q31" s="20"/>
      <c r="R31" s="21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</row>
    <row r="32" spans="1:37">
      <c r="D32" s="20"/>
      <c r="E32" s="26"/>
      <c r="F32" s="26"/>
      <c r="G32" s="21"/>
      <c r="H32" s="21"/>
      <c r="I32" s="26"/>
      <c r="J32" s="26"/>
      <c r="K32" s="26"/>
      <c r="L32" s="20"/>
      <c r="M32" s="21"/>
      <c r="N32" s="20"/>
      <c r="O32" s="26"/>
      <c r="P32" s="26"/>
      <c r="Q32" s="20"/>
      <c r="R32" s="21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4:37">
      <c r="D33" s="20"/>
      <c r="E33" s="26"/>
      <c r="F33" s="26"/>
      <c r="G33" s="21"/>
      <c r="H33" s="21"/>
      <c r="I33" s="26"/>
      <c r="J33" s="26"/>
      <c r="K33" s="26"/>
      <c r="L33" s="20"/>
      <c r="M33" s="21"/>
      <c r="N33" s="20"/>
      <c r="O33" s="26"/>
      <c r="P33" s="26"/>
      <c r="Q33" s="20"/>
      <c r="R33" s="21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</row>
    <row r="34" spans="4:37">
      <c r="D34" s="20"/>
      <c r="E34" s="26"/>
      <c r="F34" s="26"/>
      <c r="G34" s="21"/>
      <c r="H34" s="21"/>
      <c r="I34" s="26"/>
      <c r="J34" s="26"/>
      <c r="K34" s="26"/>
      <c r="L34" s="20"/>
      <c r="M34" s="21"/>
      <c r="N34" s="20"/>
      <c r="O34" s="26"/>
      <c r="P34" s="26"/>
      <c r="Q34" s="20"/>
      <c r="R34" s="21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4:37">
      <c r="D35" s="20"/>
      <c r="E35" s="26"/>
      <c r="F35" s="26"/>
      <c r="G35" s="21"/>
      <c r="H35" s="21"/>
      <c r="I35" s="26"/>
      <c r="J35" s="26"/>
      <c r="K35" s="26"/>
      <c r="L35" s="20"/>
      <c r="M35" s="21"/>
      <c r="N35" s="20"/>
      <c r="O35" s="26"/>
      <c r="P35" s="26"/>
      <c r="Q35" s="20"/>
      <c r="R35" s="21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4:37">
      <c r="D36" s="20"/>
      <c r="E36" s="26"/>
      <c r="F36" s="26"/>
      <c r="G36" s="21"/>
      <c r="H36" s="21"/>
      <c r="I36" s="26"/>
      <c r="J36" s="26"/>
      <c r="K36" s="26"/>
      <c r="L36" s="20"/>
      <c r="M36" s="21"/>
      <c r="N36" s="20"/>
      <c r="O36" s="26"/>
      <c r="P36" s="26"/>
      <c r="Q36" s="20"/>
      <c r="R36" s="21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</row>
    <row r="37" spans="4:37">
      <c r="D37" s="20"/>
      <c r="E37" s="26"/>
      <c r="F37" s="26"/>
      <c r="G37" s="21"/>
      <c r="H37" s="21"/>
      <c r="I37" s="26"/>
      <c r="J37" s="26"/>
      <c r="K37" s="26"/>
      <c r="L37" s="20"/>
      <c r="M37" s="21"/>
      <c r="N37" s="20"/>
      <c r="O37" s="26"/>
      <c r="P37" s="26"/>
      <c r="Q37" s="20"/>
      <c r="R37" s="21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</row>
    <row r="38" spans="4:37">
      <c r="D38" s="20"/>
      <c r="E38" s="26"/>
      <c r="F38" s="26"/>
      <c r="G38" s="21"/>
      <c r="H38" s="21"/>
      <c r="I38" s="26"/>
      <c r="J38" s="26"/>
      <c r="K38" s="26"/>
      <c r="L38" s="20"/>
      <c r="M38" s="21"/>
      <c r="N38" s="20"/>
      <c r="O38" s="26"/>
      <c r="P38" s="26"/>
      <c r="Q38" s="20"/>
      <c r="R38" s="21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</row>
    <row r="39" spans="4:37">
      <c r="D39" s="20"/>
      <c r="E39" s="26"/>
      <c r="F39" s="26"/>
      <c r="G39" s="21"/>
      <c r="H39" s="21"/>
      <c r="I39" s="26"/>
      <c r="J39" s="26"/>
      <c r="K39" s="26"/>
      <c r="L39" s="20"/>
      <c r="M39" s="21"/>
      <c r="N39" s="20"/>
      <c r="O39" s="26"/>
      <c r="P39" s="26"/>
      <c r="Q39" s="20"/>
      <c r="R39" s="21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</row>
    <row r="40" spans="4:37">
      <c r="D40" s="20"/>
      <c r="E40" s="26"/>
      <c r="F40" s="26"/>
      <c r="G40" s="21"/>
      <c r="H40" s="21"/>
      <c r="I40" s="26"/>
      <c r="J40" s="26"/>
      <c r="K40" s="26"/>
      <c r="L40" s="20"/>
      <c r="M40" s="21"/>
      <c r="N40" s="20"/>
      <c r="O40" s="26"/>
      <c r="P40" s="26"/>
      <c r="Q40" s="20"/>
      <c r="R40" s="21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</row>
    <row r="41" spans="4:37">
      <c r="H41" s="21"/>
      <c r="I41" s="26"/>
      <c r="J41" s="26"/>
      <c r="K41" s="26"/>
      <c r="L41" s="20"/>
      <c r="M41" s="21"/>
      <c r="N41" s="20"/>
      <c r="O41" s="26"/>
      <c r="P41" s="26"/>
      <c r="Q41" s="20"/>
      <c r="R41" s="21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4:37">
      <c r="H42" s="21"/>
      <c r="I42" s="26"/>
      <c r="J42" s="26"/>
      <c r="K42" s="26"/>
      <c r="L42" s="20"/>
      <c r="M42" s="21"/>
      <c r="N42" s="20"/>
      <c r="O42" s="26"/>
      <c r="P42" s="26"/>
      <c r="Q42" s="20"/>
      <c r="R42" s="21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</row>
    <row r="43" spans="4:37">
      <c r="H43" s="21"/>
      <c r="I43" s="26"/>
      <c r="J43" s="26"/>
      <c r="K43" s="26"/>
      <c r="L43" s="20"/>
      <c r="M43" s="21"/>
      <c r="N43" s="20"/>
      <c r="O43" s="26"/>
      <c r="P43" s="26"/>
      <c r="Q43" s="20"/>
      <c r="R43" s="21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0"/>
    </sheetView>
  </sheetViews>
  <sheetFormatPr baseColWidth="10" defaultColWidth="8.83203125" defaultRowHeight="14" x14ac:dyDescent="0"/>
  <cols>
    <col min="1" max="1" width="11.5" customWidth="1"/>
  </cols>
  <sheetData>
    <row r="1" spans="1:4">
      <c r="A1" t="s">
        <v>50</v>
      </c>
      <c r="B1" t="s">
        <v>17</v>
      </c>
      <c r="C1" t="s">
        <v>29</v>
      </c>
      <c r="D1" t="s">
        <v>30</v>
      </c>
    </row>
    <row r="3" spans="1:4">
      <c r="A3">
        <v>0.5</v>
      </c>
      <c r="B3" s="26">
        <v>59.945666015790813</v>
      </c>
      <c r="C3" s="26">
        <v>37.863995245776394</v>
      </c>
      <c r="D3" s="26">
        <v>2.1903387384328021</v>
      </c>
    </row>
    <row r="4" spans="1:4">
      <c r="A4">
        <v>1.5</v>
      </c>
      <c r="B4" s="26">
        <v>45.65013389485248</v>
      </c>
      <c r="C4" s="26">
        <v>52.395230138930202</v>
      </c>
      <c r="D4" s="26">
        <v>1.9546359662173174</v>
      </c>
    </row>
    <row r="5" spans="1:4">
      <c r="A5">
        <v>2.5</v>
      </c>
      <c r="B5" s="26">
        <v>43.688570626228589</v>
      </c>
      <c r="C5" s="26">
        <v>54.421159786576801</v>
      </c>
      <c r="D5" s="26">
        <v>1.8902695871946145</v>
      </c>
    </row>
    <row r="6" spans="1:4">
      <c r="A6">
        <v>3.5</v>
      </c>
      <c r="B6" s="26">
        <v>47.098356403423963</v>
      </c>
      <c r="C6" s="26">
        <v>50.614285377414106</v>
      </c>
      <c r="D6" s="26">
        <v>2.2873582191619404</v>
      </c>
    </row>
    <row r="7" spans="1:4">
      <c r="A7">
        <v>4.5</v>
      </c>
      <c r="B7" s="26">
        <v>48.361418157433661</v>
      </c>
      <c r="C7" s="26">
        <v>49.192065586536586</v>
      </c>
      <c r="D7" s="26">
        <v>2.4465162560297502</v>
      </c>
    </row>
    <row r="8" spans="1:4">
      <c r="A8">
        <v>5.5</v>
      </c>
      <c r="B8" s="26">
        <v>49.63821871219556</v>
      </c>
      <c r="C8" s="26">
        <v>48.047294058569776</v>
      </c>
      <c r="D8" s="26">
        <v>2.3144872292346657</v>
      </c>
    </row>
    <row r="9" spans="1:4">
      <c r="A9">
        <v>6.5</v>
      </c>
      <c r="B9" s="26">
        <v>51.504818801780985</v>
      </c>
      <c r="C9" s="26">
        <v>45.939243645381268</v>
      </c>
      <c r="D9" s="26">
        <v>2.5559375528377513</v>
      </c>
    </row>
    <row r="10" spans="1:4">
      <c r="A10">
        <v>7.5</v>
      </c>
      <c r="B10" s="26">
        <v>54.259320613513687</v>
      </c>
      <c r="C10" s="26">
        <v>43.131102492642917</v>
      </c>
      <c r="D10" s="26">
        <v>2.6095768938434021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A11" sqref="A11"/>
    </sheetView>
  </sheetViews>
  <sheetFormatPr baseColWidth="10" defaultRowHeight="14" x14ac:dyDescent="0"/>
  <sheetData>
    <row r="1" spans="1:4">
      <c r="A1" t="s">
        <v>50</v>
      </c>
      <c r="B1" t="s">
        <v>17</v>
      </c>
      <c r="C1" t="s">
        <v>29</v>
      </c>
      <c r="D1" t="s">
        <v>30</v>
      </c>
    </row>
    <row r="3" spans="1:4">
      <c r="A3">
        <v>0.5</v>
      </c>
      <c r="B3">
        <v>38.703227649243054</v>
      </c>
      <c r="C3">
        <v>59.993847911585704</v>
      </c>
      <c r="D3">
        <v>1.3029244391712336</v>
      </c>
    </row>
    <row r="4" spans="1:4">
      <c r="A4">
        <v>1.5</v>
      </c>
      <c r="B4">
        <v>36.763639527801146</v>
      </c>
      <c r="C4">
        <v>61.893436203846043</v>
      </c>
      <c r="D4">
        <v>1.3429242683528109</v>
      </c>
    </row>
    <row r="5" spans="1:4">
      <c r="A5">
        <v>2.5</v>
      </c>
      <c r="B5">
        <v>30.550272326445921</v>
      </c>
      <c r="C5">
        <v>68.466326618829427</v>
      </c>
      <c r="D5">
        <v>0.98340105472465922</v>
      </c>
    </row>
    <row r="6" spans="1:4">
      <c r="A6">
        <v>3.5</v>
      </c>
      <c r="B6">
        <v>28.247995754071354</v>
      </c>
      <c r="C6">
        <v>70.795273610994712</v>
      </c>
      <c r="D6">
        <v>0.95673063493393984</v>
      </c>
    </row>
    <row r="7" spans="1:4">
      <c r="A7">
        <v>4.5</v>
      </c>
      <c r="B7">
        <v>26.667298989187284</v>
      </c>
      <c r="C7">
        <v>72.444513698815754</v>
      </c>
      <c r="D7">
        <v>0.88818731199696488</v>
      </c>
    </row>
    <row r="8" spans="1:4">
      <c r="A8">
        <v>5.5</v>
      </c>
      <c r="B8">
        <v>29.714577802694269</v>
      </c>
      <c r="C8">
        <v>69.376885913565374</v>
      </c>
      <c r="D8">
        <v>0.90853628374035422</v>
      </c>
    </row>
    <row r="9" spans="1:4">
      <c r="A9">
        <v>6.5</v>
      </c>
      <c r="B9">
        <v>26.099184938583399</v>
      </c>
      <c r="C9">
        <v>72.992002449010826</v>
      </c>
      <c r="D9">
        <v>0.90881261240577682</v>
      </c>
    </row>
    <row r="10" spans="1:4">
      <c r="A10">
        <v>7.5</v>
      </c>
      <c r="B10">
        <v>26.467182782028292</v>
      </c>
      <c r="C10">
        <v>72.555830514374804</v>
      </c>
      <c r="D10">
        <v>0.9769867035969102</v>
      </c>
    </row>
    <row r="11" spans="1:4">
      <c r="A11">
        <v>8.5</v>
      </c>
      <c r="B11">
        <v>26.959100980764312</v>
      </c>
      <c r="C11">
        <v>72.001871485447438</v>
      </c>
      <c r="D11">
        <v>1.0390275337882509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DATA</vt:lpstr>
      <vt:lpstr>Plot 5476</vt:lpstr>
      <vt:lpstr>Plot 5474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Cartwright</cp:lastModifiedBy>
  <dcterms:created xsi:type="dcterms:W3CDTF">2011-04-26T16:42:35Z</dcterms:created>
  <dcterms:modified xsi:type="dcterms:W3CDTF">2015-01-23T16:33:10Z</dcterms:modified>
</cp:coreProperties>
</file>