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autoCompressPictures="0"/>
  <bookViews>
    <workbookView xWindow="180" yWindow="1140" windowWidth="23200" windowHeight="10420"/>
  </bookViews>
  <sheets>
    <sheet name=" DATA" sheetId="1" r:id="rId1"/>
    <sheet name="Sheet3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" i="1" l="1"/>
  <c r="G6" i="1"/>
  <c r="R6" i="1"/>
  <c r="U6" i="1"/>
  <c r="W6" i="1"/>
  <c r="Z6" i="1"/>
  <c r="Q7" i="1"/>
  <c r="G7" i="1"/>
  <c r="R7" i="1"/>
  <c r="U7" i="1"/>
  <c r="W7" i="1"/>
  <c r="Z7" i="1"/>
  <c r="Q8" i="1"/>
  <c r="G8" i="1"/>
  <c r="R8" i="1"/>
  <c r="U8" i="1"/>
  <c r="W8" i="1"/>
  <c r="Z8" i="1"/>
  <c r="Q9" i="1"/>
  <c r="G9" i="1"/>
  <c r="R9" i="1"/>
  <c r="U9" i="1"/>
  <c r="W9" i="1"/>
  <c r="Z9" i="1"/>
  <c r="Q10" i="1"/>
  <c r="G10" i="1"/>
  <c r="R10" i="1"/>
  <c r="U10" i="1"/>
  <c r="W10" i="1"/>
  <c r="Z10" i="1"/>
  <c r="Q11" i="1"/>
  <c r="G11" i="1"/>
  <c r="R11" i="1"/>
  <c r="U11" i="1"/>
  <c r="W11" i="1"/>
  <c r="Z11" i="1"/>
  <c r="Q12" i="1"/>
  <c r="G12" i="1"/>
  <c r="R12" i="1"/>
  <c r="U12" i="1"/>
  <c r="W12" i="1"/>
  <c r="Z12" i="1"/>
  <c r="Q13" i="1"/>
  <c r="G13" i="1"/>
  <c r="R13" i="1"/>
  <c r="U13" i="1"/>
  <c r="W13" i="1"/>
  <c r="Z13" i="1"/>
  <c r="Q14" i="1"/>
  <c r="G14" i="1"/>
  <c r="R14" i="1"/>
  <c r="U14" i="1"/>
  <c r="W14" i="1"/>
  <c r="Z14" i="1"/>
  <c r="Q5" i="1"/>
  <c r="G5" i="1"/>
  <c r="R5" i="1"/>
  <c r="U5" i="1"/>
  <c r="W5" i="1"/>
  <c r="Z5" i="1"/>
  <c r="L6" i="1"/>
  <c r="M6" i="1"/>
  <c r="T6" i="1"/>
  <c r="V6" i="1"/>
  <c r="Y6" i="1"/>
  <c r="L7" i="1"/>
  <c r="M7" i="1"/>
  <c r="T7" i="1"/>
  <c r="V7" i="1"/>
  <c r="Y7" i="1"/>
  <c r="L8" i="1"/>
  <c r="M8" i="1"/>
  <c r="T8" i="1"/>
  <c r="V8" i="1"/>
  <c r="Y8" i="1"/>
  <c r="L9" i="1"/>
  <c r="M9" i="1"/>
  <c r="T9" i="1"/>
  <c r="V9" i="1"/>
  <c r="Y9" i="1"/>
  <c r="L10" i="1"/>
  <c r="M10" i="1"/>
  <c r="T10" i="1"/>
  <c r="V10" i="1"/>
  <c r="Y10" i="1"/>
  <c r="L11" i="1"/>
  <c r="M11" i="1"/>
  <c r="T11" i="1"/>
  <c r="V11" i="1"/>
  <c r="Y11" i="1"/>
  <c r="L12" i="1"/>
  <c r="M12" i="1"/>
  <c r="T12" i="1"/>
  <c r="V12" i="1"/>
  <c r="Y12" i="1"/>
  <c r="L13" i="1"/>
  <c r="M13" i="1"/>
  <c r="T13" i="1"/>
  <c r="V13" i="1"/>
  <c r="Y13" i="1"/>
  <c r="L14" i="1"/>
  <c r="M14" i="1"/>
  <c r="T14" i="1"/>
  <c r="V14" i="1"/>
  <c r="Y14" i="1"/>
  <c r="L5" i="1"/>
  <c r="M5" i="1"/>
  <c r="T5" i="1"/>
  <c r="V5" i="1"/>
  <c r="Y5" i="1"/>
  <c r="S6" i="1"/>
  <c r="X6" i="1"/>
  <c r="S7" i="1"/>
  <c r="X7" i="1"/>
  <c r="S8" i="1"/>
  <c r="X8" i="1"/>
  <c r="S9" i="1"/>
  <c r="X9" i="1"/>
  <c r="S10" i="1"/>
  <c r="X10" i="1"/>
  <c r="S11" i="1"/>
  <c r="X11" i="1"/>
  <c r="S12" i="1"/>
  <c r="X12" i="1"/>
  <c r="S13" i="1"/>
  <c r="X13" i="1"/>
  <c r="S14" i="1"/>
  <c r="X14" i="1"/>
  <c r="S5" i="1"/>
  <c r="X5" i="1"/>
  <c r="P6" i="1"/>
  <c r="P7" i="1"/>
  <c r="P8" i="1"/>
  <c r="P9" i="1"/>
  <c r="P10" i="1"/>
  <c r="P11" i="1"/>
  <c r="P12" i="1"/>
  <c r="P13" i="1"/>
  <c r="P14" i="1"/>
  <c r="P5" i="1"/>
  <c r="K6" i="1"/>
  <c r="K7" i="1"/>
  <c r="K8" i="1"/>
  <c r="K9" i="1"/>
  <c r="K10" i="1"/>
  <c r="K11" i="1"/>
  <c r="K12" i="1"/>
  <c r="K13" i="1"/>
  <c r="K14" i="1"/>
  <c r="K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<sst xmlns="http://schemas.openxmlformats.org/spreadsheetml/2006/main" count="68" uniqueCount="43">
  <si>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</si>
  <si>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</si>
  <si>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</si>
  <si>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</si>
  <si>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</si>
  <si>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</si>
  <si>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</si>
  <si>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</si>
  <si>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</si>
  <si>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</si>
  <si>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</si>
  <si>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</si>
  <si>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</si>
  <si>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</si>
  <si>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</si>
  <si>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</si>
  <si>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</si>
  <si>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</si>
  <si>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</si>
  <si>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</si>
  <si>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</si>
  <si>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</si>
  <si>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</si>
  <si>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</si>
  <si>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</si>
  <si>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</si>
  <si>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</si>
  <si>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</si>
  <si>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</si>
  <si>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</si>
  <si>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</si>
  <si>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0_1</t>
  </si>
  <si>
    <t>1_2</t>
  </si>
  <si>
    <t>2_3</t>
  </si>
  <si>
    <t>3_4</t>
  </si>
  <si>
    <t>4_5</t>
  </si>
  <si>
    <t>5_6</t>
  </si>
  <si>
    <t>6_7</t>
  </si>
  <si>
    <t>7_8</t>
  </si>
  <si>
    <t>8_9</t>
  </si>
  <si>
    <t>9_10</t>
  </si>
  <si>
    <t>% Organic</t>
  </si>
  <si>
    <t>%  fixed solids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</si>
</sst>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0" xfId="0" applyNumberFormat="1" applyFill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M1" workbookViewId="0">
      <selection activeCell="X5" sqref="X5:Z14"/>
    </sheetView>
  </sheetViews>
  <sheetFormatPr baseColWidth="10" defaultColWidth="8.83203125" defaultRowHeight="14" x14ac:dyDescent="0"/>
  <cols>
    <col min="1" max="2" width="15.5" customWidth="1"/>
    <col min="3" max="3" width="8.83203125" style="7"/>
    <col min="4" max="4" width="8.83203125" style="14"/>
    <col min="7" max="7" width="8.83203125" style="7"/>
    <col min="8" max="8" width="18.83203125" style="7" bestFit="1" customWidth="1"/>
    <col min="12" max="12" width="12.83203125" style="14" bestFit="1" customWidth="1"/>
    <col min="13" max="13" width="8.83203125" style="7"/>
    <col min="14" max="14" width="11.83203125" style="14" bestFit="1" customWidth="1"/>
    <col min="15" max="15" width="11.83203125" bestFit="1" customWidth="1"/>
    <col min="17" max="17" width="13.33203125" style="14" bestFit="1" customWidth="1"/>
    <col min="18" max="18" width="8.83203125" style="7"/>
    <col min="20" max="20" width="12.5" bestFit="1" customWidth="1"/>
    <col min="24" max="24" width="10.5" bestFit="1" customWidth="1"/>
    <col min="25" max="25" width="15.5" customWidth="1"/>
    <col min="26" max="26" width="13.5" customWidth="1"/>
  </cols>
  <sheetData>
    <row r="1" spans="1:37">
      <c r="A1" s="27" t="s">
        <v>0</v>
      </c>
      <c r="B1" s="27" t="s">
        <v>2</v>
      </c>
      <c r="C1" s="23" t="s">
        <v>1</v>
      </c>
      <c r="D1" s="31" t="s">
        <v>3</v>
      </c>
      <c r="E1" s="32"/>
      <c r="F1" s="32"/>
      <c r="G1" s="32"/>
      <c r="H1" s="10" t="s">
        <v>8</v>
      </c>
      <c r="I1" s="33" t="s">
        <v>10</v>
      </c>
      <c r="J1" s="34"/>
      <c r="K1" s="34"/>
      <c r="L1" s="34"/>
      <c r="M1" s="22"/>
      <c r="N1" s="33" t="s">
        <v>13</v>
      </c>
      <c r="O1" s="34"/>
      <c r="P1" s="34"/>
      <c r="Q1" s="34"/>
      <c r="R1" s="22"/>
      <c r="S1" s="17" t="s">
        <v>16</v>
      </c>
      <c r="T1" s="17"/>
    </row>
    <row r="2" spans="1:37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5" t="s">
        <v>11</v>
      </c>
      <c r="J2" s="36"/>
      <c r="K2" s="36"/>
      <c r="L2" s="36"/>
      <c r="M2" s="23"/>
      <c r="N2" s="35" t="s">
        <v>11</v>
      </c>
      <c r="O2" s="36"/>
      <c r="P2" s="36"/>
      <c r="Q2" s="36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7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4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41</v>
      </c>
      <c r="Z3" s="18" t="s">
        <v>42</v>
      </c>
    </row>
    <row r="4" spans="1:37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5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>
      <c r="A5">
        <v>5657</v>
      </c>
      <c r="B5" t="s">
        <v>31</v>
      </c>
      <c r="C5" s="7">
        <v>283</v>
      </c>
      <c r="D5" s="26">
        <v>0.99319999999999997</v>
      </c>
      <c r="E5" s="26">
        <v>0.99339999999999995</v>
      </c>
      <c r="F5" s="26">
        <f t="shared" ref="F5:F14" si="0">D5-E5</f>
        <v>-1.9999999999997797E-4</v>
      </c>
      <c r="G5" s="21">
        <f>AVERAGE(D5:E5)</f>
        <v>0.99329999999999996</v>
      </c>
      <c r="H5" s="21">
        <v>5.0255000000000001</v>
      </c>
      <c r="I5" s="26">
        <v>2.2328000000000001</v>
      </c>
      <c r="J5" s="26">
        <v>2.2328999999999999</v>
      </c>
      <c r="K5" s="30">
        <f t="shared" ref="K5:K14" si="1">I5-J5</f>
        <v>-9.9999999999766942E-5</v>
      </c>
      <c r="L5" s="20">
        <f t="shared" ref="L5:L14" si="2">AVERAGE(I5:J5)</f>
        <v>2.23285</v>
      </c>
      <c r="M5" s="21">
        <f t="shared" ref="M5:M14" si="3">L5-G5</f>
        <v>1.2395499999999999</v>
      </c>
      <c r="N5" s="20">
        <v>2.1353</v>
      </c>
      <c r="O5" s="26">
        <v>2.1352000000000002</v>
      </c>
      <c r="P5" s="26">
        <f>N5-O5</f>
        <v>9.9999999999766942E-5</v>
      </c>
      <c r="Q5" s="20">
        <f>AVERAGE(N5:O5)</f>
        <v>2.1352500000000001</v>
      </c>
      <c r="R5" s="21">
        <f>Q5-G5</f>
        <v>1.14195</v>
      </c>
      <c r="S5" s="26">
        <f>H5-M5-G5</f>
        <v>2.7926500000000001</v>
      </c>
      <c r="T5" s="26">
        <f>M5</f>
        <v>1.2395499999999999</v>
      </c>
      <c r="U5" s="26">
        <f>R5</f>
        <v>1.14195</v>
      </c>
      <c r="V5" s="26">
        <f>T5-U5</f>
        <v>9.7599999999999909E-2</v>
      </c>
      <c r="W5" s="26">
        <f>H5-G5</f>
        <v>4.0322000000000005</v>
      </c>
      <c r="X5" s="26">
        <f>(S5/W5)*100</f>
        <v>69.258717325529489</v>
      </c>
      <c r="Y5" s="26">
        <f>(V5/W5)*100</f>
        <v>2.4205148554139155</v>
      </c>
      <c r="Z5" s="26">
        <f>(U5/W5)*100</f>
        <v>28.320767819056591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</row>
    <row r="6" spans="1:37">
      <c r="A6">
        <v>5657</v>
      </c>
      <c r="B6" t="s">
        <v>32</v>
      </c>
      <c r="C6" s="7">
        <v>284</v>
      </c>
      <c r="D6" s="26">
        <v>0.996</v>
      </c>
      <c r="E6" s="26">
        <v>0.99609999999999999</v>
      </c>
      <c r="F6" s="26">
        <f t="shared" si="0"/>
        <v>-9.9999999999988987E-5</v>
      </c>
      <c r="G6" s="21">
        <f t="shared" ref="G6:G14" si="4">AVERAGE(D6:E6)</f>
        <v>0.99604999999999999</v>
      </c>
      <c r="H6" s="21">
        <v>5.0444000000000004</v>
      </c>
      <c r="I6" s="26">
        <v>2.3027000000000002</v>
      </c>
      <c r="J6" s="26">
        <v>2.3031999999999999</v>
      </c>
      <c r="K6" s="30">
        <f t="shared" si="1"/>
        <v>-4.9999999999972289E-4</v>
      </c>
      <c r="L6" s="20">
        <f t="shared" si="2"/>
        <v>2.3029500000000001</v>
      </c>
      <c r="M6" s="21">
        <f t="shared" si="3"/>
        <v>1.3069000000000002</v>
      </c>
      <c r="N6" s="20">
        <v>2.1993999999999998</v>
      </c>
      <c r="O6" s="26">
        <v>2.1989000000000001</v>
      </c>
      <c r="P6" s="26">
        <f t="shared" ref="P6:P14" si="5">N6-O6</f>
        <v>4.9999999999972289E-4</v>
      </c>
      <c r="Q6" s="20">
        <f t="shared" ref="Q6:Q14" si="6">AVERAGE(N6:O6)</f>
        <v>2.1991499999999999</v>
      </c>
      <c r="R6" s="21">
        <f t="shared" ref="R6:R14" si="7">Q6-G6</f>
        <v>1.2031000000000001</v>
      </c>
      <c r="S6" s="26">
        <f t="shared" ref="S6:S14" si="8">H6-M6-G6</f>
        <v>2.7414500000000004</v>
      </c>
      <c r="T6" s="26">
        <f t="shared" ref="T6:T14" si="9">M6</f>
        <v>1.3069000000000002</v>
      </c>
      <c r="U6" s="26">
        <f t="shared" ref="U6:U14" si="10">R6</f>
        <v>1.2031000000000001</v>
      </c>
      <c r="V6" s="26">
        <f t="shared" ref="V6:V14" si="11">T6-U6</f>
        <v>0.10380000000000011</v>
      </c>
      <c r="W6" s="26">
        <f t="shared" ref="W6:W14" si="12">H6-G6</f>
        <v>4.0483500000000001</v>
      </c>
      <c r="X6" s="26">
        <f t="shared" ref="X6:X14" si="13">(S6/W6)*100</f>
        <v>67.717712154334492</v>
      </c>
      <c r="Y6" s="26">
        <f t="shared" ref="Y6:Y14" si="14">(V6/W6)*100</f>
        <v>2.5640075586350024</v>
      </c>
      <c r="Z6" s="26">
        <f t="shared" ref="Z6:Z14" si="15">(U6/W6)*100</f>
        <v>29.718280287030517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7">
      <c r="A7">
        <v>5657</v>
      </c>
      <c r="B7" t="s">
        <v>33</v>
      </c>
      <c r="C7" s="7">
        <v>285</v>
      </c>
      <c r="D7" s="26">
        <v>1.0065999999999999</v>
      </c>
      <c r="E7" s="26">
        <v>1.0065999999999999</v>
      </c>
      <c r="F7" s="26">
        <f t="shared" si="0"/>
        <v>0</v>
      </c>
      <c r="G7" s="21">
        <f t="shared" si="4"/>
        <v>1.0065999999999999</v>
      </c>
      <c r="H7" s="21">
        <v>6.1167999999999996</v>
      </c>
      <c r="I7" s="26">
        <v>2.6248999999999998</v>
      </c>
      <c r="J7" s="26">
        <v>2.6244999999999998</v>
      </c>
      <c r="K7" s="30">
        <f t="shared" si="1"/>
        <v>3.9999999999995595E-4</v>
      </c>
      <c r="L7" s="20">
        <f t="shared" si="2"/>
        <v>2.6246999999999998</v>
      </c>
      <c r="M7" s="21">
        <f t="shared" si="3"/>
        <v>1.6180999999999999</v>
      </c>
      <c r="N7" s="20">
        <v>2.4952999999999999</v>
      </c>
      <c r="O7" s="26">
        <v>2.4954000000000001</v>
      </c>
      <c r="P7" s="26">
        <f t="shared" si="5"/>
        <v>-1.0000000000021103E-4</v>
      </c>
      <c r="Q7" s="20">
        <f t="shared" si="6"/>
        <v>2.4953500000000002</v>
      </c>
      <c r="R7" s="21">
        <f t="shared" si="7"/>
        <v>1.4887500000000002</v>
      </c>
      <c r="S7" s="26">
        <f t="shared" si="8"/>
        <v>3.4920999999999998</v>
      </c>
      <c r="T7" s="26">
        <f t="shared" si="9"/>
        <v>1.6180999999999999</v>
      </c>
      <c r="U7" s="26">
        <f t="shared" si="10"/>
        <v>1.4887500000000002</v>
      </c>
      <c r="V7" s="26">
        <f t="shared" si="11"/>
        <v>0.12934999999999963</v>
      </c>
      <c r="W7" s="26">
        <f t="shared" si="12"/>
        <v>5.1101999999999999</v>
      </c>
      <c r="X7" s="26">
        <f t="shared" si="13"/>
        <v>68.335877265077684</v>
      </c>
      <c r="Y7" s="26">
        <f t="shared" si="14"/>
        <v>2.5312120856326494</v>
      </c>
      <c r="Z7" s="26">
        <f t="shared" si="15"/>
        <v>29.132910649289663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</row>
    <row r="8" spans="1:37">
      <c r="A8">
        <v>5657</v>
      </c>
      <c r="B8" t="s">
        <v>34</v>
      </c>
      <c r="C8" s="7">
        <v>286</v>
      </c>
      <c r="D8" s="26">
        <v>1.0229999999999999</v>
      </c>
      <c r="E8" s="26">
        <v>1.0230999999999999</v>
      </c>
      <c r="F8" s="26">
        <f t="shared" si="0"/>
        <v>-9.9999999999988987E-5</v>
      </c>
      <c r="G8" s="21">
        <f t="shared" si="4"/>
        <v>1.02305</v>
      </c>
      <c r="H8" s="21">
        <v>5.5224000000000002</v>
      </c>
      <c r="I8" s="26">
        <v>2.6596000000000002</v>
      </c>
      <c r="J8" s="26">
        <v>2.6595</v>
      </c>
      <c r="K8" s="30">
        <f t="shared" si="1"/>
        <v>1.0000000000021103E-4</v>
      </c>
      <c r="L8" s="20">
        <f t="shared" si="2"/>
        <v>2.6595500000000003</v>
      </c>
      <c r="M8" s="21">
        <f t="shared" si="3"/>
        <v>1.6365000000000003</v>
      </c>
      <c r="N8" s="20">
        <v>2.5423</v>
      </c>
      <c r="O8" s="26">
        <v>2.5425</v>
      </c>
      <c r="P8" s="26">
        <f t="shared" si="5"/>
        <v>-1.9999999999997797E-4</v>
      </c>
      <c r="Q8" s="20">
        <f t="shared" si="6"/>
        <v>2.5423999999999998</v>
      </c>
      <c r="R8" s="21">
        <f t="shared" si="7"/>
        <v>1.5193499999999998</v>
      </c>
      <c r="S8" s="26">
        <f t="shared" si="8"/>
        <v>2.8628499999999999</v>
      </c>
      <c r="T8" s="26">
        <f t="shared" si="9"/>
        <v>1.6365000000000003</v>
      </c>
      <c r="U8" s="26">
        <f t="shared" si="10"/>
        <v>1.5193499999999998</v>
      </c>
      <c r="V8" s="26">
        <f t="shared" si="11"/>
        <v>0.11715000000000053</v>
      </c>
      <c r="W8" s="26">
        <f t="shared" si="12"/>
        <v>4.4993499999999997</v>
      </c>
      <c r="X8" s="26">
        <f t="shared" si="13"/>
        <v>63.628079611499444</v>
      </c>
      <c r="Y8" s="26">
        <f t="shared" si="14"/>
        <v>2.6037094246946899</v>
      </c>
      <c r="Z8" s="26">
        <f t="shared" si="15"/>
        <v>33.768210963805878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1:37">
      <c r="A9">
        <v>5657</v>
      </c>
      <c r="B9" t="s">
        <v>35</v>
      </c>
      <c r="C9" s="7">
        <v>287</v>
      </c>
      <c r="D9" s="26">
        <v>0.99809999999999999</v>
      </c>
      <c r="E9" s="26">
        <v>0.998</v>
      </c>
      <c r="F9" s="26">
        <f t="shared" si="0"/>
        <v>9.9999999999988987E-5</v>
      </c>
      <c r="G9" s="21">
        <f t="shared" si="4"/>
        <v>0.99804999999999999</v>
      </c>
      <c r="H9" s="21">
        <v>6.6928999999999998</v>
      </c>
      <c r="I9" s="26">
        <v>3.1772999999999998</v>
      </c>
      <c r="J9" s="26">
        <v>3.1775000000000002</v>
      </c>
      <c r="K9" s="30">
        <f t="shared" si="1"/>
        <v>-2.0000000000042206E-4</v>
      </c>
      <c r="L9" s="20">
        <f t="shared" si="2"/>
        <v>3.1774</v>
      </c>
      <c r="M9" s="21">
        <f t="shared" si="3"/>
        <v>2.1793499999999999</v>
      </c>
      <c r="N9" s="20">
        <v>3.0266000000000002</v>
      </c>
      <c r="O9" s="26">
        <v>3.0265</v>
      </c>
      <c r="P9" s="26">
        <f t="shared" si="5"/>
        <v>1.0000000000021103E-4</v>
      </c>
      <c r="Q9" s="20">
        <f t="shared" si="6"/>
        <v>3.0265500000000003</v>
      </c>
      <c r="R9" s="21">
        <f t="shared" si="7"/>
        <v>2.0285000000000002</v>
      </c>
      <c r="S9" s="26">
        <f t="shared" si="8"/>
        <v>3.5155000000000003</v>
      </c>
      <c r="T9" s="26">
        <f t="shared" si="9"/>
        <v>2.1793499999999999</v>
      </c>
      <c r="U9" s="26">
        <f t="shared" si="10"/>
        <v>2.0285000000000002</v>
      </c>
      <c r="V9" s="26">
        <f t="shared" si="11"/>
        <v>0.15084999999999971</v>
      </c>
      <c r="W9" s="26">
        <f t="shared" si="12"/>
        <v>5.6948499999999997</v>
      </c>
      <c r="X9" s="26">
        <f t="shared" si="13"/>
        <v>61.731213289199907</v>
      </c>
      <c r="Y9" s="26">
        <f t="shared" si="14"/>
        <v>2.648884518468436</v>
      </c>
      <c r="Z9" s="26">
        <f t="shared" si="15"/>
        <v>35.619902192331672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1:37">
      <c r="A10">
        <v>5657</v>
      </c>
      <c r="B10" t="s">
        <v>36</v>
      </c>
      <c r="C10" s="7">
        <v>288</v>
      </c>
      <c r="D10" s="26">
        <v>1.0593999999999999</v>
      </c>
      <c r="E10" s="26">
        <v>1.0592999999999999</v>
      </c>
      <c r="F10" s="26">
        <f t="shared" si="0"/>
        <v>9.9999999999988987E-5</v>
      </c>
      <c r="G10" s="21">
        <f t="shared" si="4"/>
        <v>1.0593499999999998</v>
      </c>
      <c r="H10" s="21">
        <v>5.6167999999999996</v>
      </c>
      <c r="I10" s="26">
        <v>2.8460999999999999</v>
      </c>
      <c r="J10" s="26">
        <v>2.8466</v>
      </c>
      <c r="K10" s="26">
        <f t="shared" si="1"/>
        <v>-5.0000000000016698E-4</v>
      </c>
      <c r="L10" s="20">
        <f t="shared" si="2"/>
        <v>2.8463500000000002</v>
      </c>
      <c r="M10" s="21">
        <f t="shared" si="3"/>
        <v>1.7870000000000004</v>
      </c>
      <c r="N10" s="20">
        <v>2.7250000000000001</v>
      </c>
      <c r="O10" s="26">
        <v>2.7248000000000001</v>
      </c>
      <c r="P10" s="26">
        <f t="shared" si="5"/>
        <v>1.9999999999997797E-4</v>
      </c>
      <c r="Q10" s="20">
        <f t="shared" si="6"/>
        <v>2.7248999999999999</v>
      </c>
      <c r="R10" s="21">
        <f t="shared" si="7"/>
        <v>1.6655500000000001</v>
      </c>
      <c r="S10" s="26">
        <f t="shared" si="8"/>
        <v>2.7704499999999994</v>
      </c>
      <c r="T10" s="26">
        <f t="shared" si="9"/>
        <v>1.7870000000000004</v>
      </c>
      <c r="U10" s="26">
        <f t="shared" si="10"/>
        <v>1.6655500000000001</v>
      </c>
      <c r="V10" s="26">
        <f t="shared" si="11"/>
        <v>0.12145000000000028</v>
      </c>
      <c r="W10" s="26">
        <f t="shared" si="12"/>
        <v>4.5574499999999993</v>
      </c>
      <c r="X10" s="26">
        <f t="shared" si="13"/>
        <v>60.789476571328258</v>
      </c>
      <c r="Y10" s="26">
        <f t="shared" si="14"/>
        <v>2.6648674148921065</v>
      </c>
      <c r="Z10" s="26">
        <f t="shared" si="15"/>
        <v>36.545656013779642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1:37">
      <c r="A11">
        <v>5657</v>
      </c>
      <c r="B11" t="s">
        <v>37</v>
      </c>
      <c r="C11" s="7">
        <v>289</v>
      </c>
      <c r="D11" s="26">
        <v>0.97260000000000002</v>
      </c>
      <c r="E11" s="26">
        <v>0.97260000000000002</v>
      </c>
      <c r="F11" s="26">
        <f t="shared" si="0"/>
        <v>0</v>
      </c>
      <c r="G11" s="21">
        <f t="shared" si="4"/>
        <v>0.97260000000000002</v>
      </c>
      <c r="H11" s="21">
        <v>6.2946</v>
      </c>
      <c r="I11" s="26">
        <v>3.1133000000000002</v>
      </c>
      <c r="J11" s="26">
        <v>3.1131000000000002</v>
      </c>
      <c r="K11" s="30">
        <f t="shared" si="1"/>
        <v>1.9999999999997797E-4</v>
      </c>
      <c r="L11" s="20">
        <f t="shared" si="2"/>
        <v>3.1132</v>
      </c>
      <c r="M11" s="21">
        <f t="shared" si="3"/>
        <v>2.1406000000000001</v>
      </c>
      <c r="N11" s="20">
        <v>2.9672999999999998</v>
      </c>
      <c r="O11" s="26">
        <v>2.9674</v>
      </c>
      <c r="P11" s="26">
        <f t="shared" si="5"/>
        <v>-1.0000000000021103E-4</v>
      </c>
      <c r="Q11" s="20">
        <f t="shared" si="6"/>
        <v>2.9673499999999997</v>
      </c>
      <c r="R11" s="21">
        <f t="shared" si="7"/>
        <v>1.9947499999999998</v>
      </c>
      <c r="S11" s="26">
        <f t="shared" si="8"/>
        <v>3.1814</v>
      </c>
      <c r="T11" s="26">
        <f t="shared" si="9"/>
        <v>2.1406000000000001</v>
      </c>
      <c r="U11" s="26">
        <f t="shared" si="10"/>
        <v>1.9947499999999998</v>
      </c>
      <c r="V11" s="26">
        <f t="shared" si="11"/>
        <v>0.14585000000000026</v>
      </c>
      <c r="W11" s="26">
        <f t="shared" si="12"/>
        <v>5.3220000000000001</v>
      </c>
      <c r="X11" s="26">
        <f t="shared" si="13"/>
        <v>59.778278842540402</v>
      </c>
      <c r="Y11" s="26">
        <f t="shared" si="14"/>
        <v>2.7405110860578779</v>
      </c>
      <c r="Z11" s="26">
        <f t="shared" si="15"/>
        <v>37.481210071401726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pans="1:37">
      <c r="A12">
        <v>5657</v>
      </c>
      <c r="B12" t="s">
        <v>38</v>
      </c>
      <c r="C12" s="7">
        <v>290</v>
      </c>
      <c r="D12" s="26">
        <v>1.0159</v>
      </c>
      <c r="E12" s="26">
        <v>1.016</v>
      </c>
      <c r="F12" s="26">
        <f t="shared" si="0"/>
        <v>-9.9999999999988987E-5</v>
      </c>
      <c r="G12" s="21">
        <f t="shared" si="4"/>
        <v>1.0159500000000001</v>
      </c>
      <c r="H12" s="21">
        <v>6.9638999999999998</v>
      </c>
      <c r="I12" s="26">
        <v>3.4335</v>
      </c>
      <c r="J12" s="26">
        <v>3.4336000000000002</v>
      </c>
      <c r="K12" s="30">
        <f t="shared" si="1"/>
        <v>-1.0000000000021103E-4</v>
      </c>
      <c r="L12" s="20">
        <f t="shared" si="2"/>
        <v>3.4335500000000003</v>
      </c>
      <c r="M12" s="21">
        <f t="shared" si="3"/>
        <v>2.4176000000000002</v>
      </c>
      <c r="N12" s="20">
        <v>3.2759</v>
      </c>
      <c r="O12" s="26">
        <v>3.2759</v>
      </c>
      <c r="P12" s="26">
        <f t="shared" si="5"/>
        <v>0</v>
      </c>
      <c r="Q12" s="20">
        <f t="shared" si="6"/>
        <v>3.2759</v>
      </c>
      <c r="R12" s="21">
        <f t="shared" si="7"/>
        <v>2.2599499999999999</v>
      </c>
      <c r="S12" s="26">
        <f t="shared" si="8"/>
        <v>3.5303499999999994</v>
      </c>
      <c r="T12" s="26">
        <f t="shared" si="9"/>
        <v>2.4176000000000002</v>
      </c>
      <c r="U12" s="26">
        <f t="shared" si="10"/>
        <v>2.2599499999999999</v>
      </c>
      <c r="V12" s="26">
        <f t="shared" si="11"/>
        <v>0.15765000000000029</v>
      </c>
      <c r="W12" s="26">
        <f t="shared" si="12"/>
        <v>5.9479499999999996</v>
      </c>
      <c r="X12" s="26">
        <f t="shared" si="13"/>
        <v>59.354063164619738</v>
      </c>
      <c r="Y12" s="26">
        <f t="shared" si="14"/>
        <v>2.6504930270093108</v>
      </c>
      <c r="Z12" s="26">
        <f t="shared" si="15"/>
        <v>37.995443808370958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1:37">
      <c r="A13">
        <v>5657</v>
      </c>
      <c r="B13" t="s">
        <v>39</v>
      </c>
      <c r="C13" s="7">
        <v>291</v>
      </c>
      <c r="D13" s="26">
        <v>1.0174000000000001</v>
      </c>
      <c r="E13" s="26">
        <v>1.0177</v>
      </c>
      <c r="F13" s="26">
        <f t="shared" si="0"/>
        <v>-2.9999999999996696E-4</v>
      </c>
      <c r="G13" s="21">
        <f t="shared" si="4"/>
        <v>1.01755</v>
      </c>
      <c r="H13" s="21">
        <v>6.3433000000000002</v>
      </c>
      <c r="I13" s="26">
        <v>3.1240999999999999</v>
      </c>
      <c r="J13" s="26">
        <v>3.1236999999999999</v>
      </c>
      <c r="K13" s="26">
        <f t="shared" si="1"/>
        <v>3.9999999999995595E-4</v>
      </c>
      <c r="L13" s="20">
        <f t="shared" si="2"/>
        <v>3.1238999999999999</v>
      </c>
      <c r="M13" s="21">
        <f t="shared" si="3"/>
        <v>2.1063499999999999</v>
      </c>
      <c r="N13" s="20">
        <v>2.9826000000000001</v>
      </c>
      <c r="O13" s="26">
        <v>2.9826999999999999</v>
      </c>
      <c r="P13" s="26">
        <f t="shared" si="5"/>
        <v>-9.9999999999766942E-5</v>
      </c>
      <c r="Q13" s="20">
        <f t="shared" si="6"/>
        <v>2.98265</v>
      </c>
      <c r="R13" s="21">
        <f t="shared" si="7"/>
        <v>1.9651000000000001</v>
      </c>
      <c r="S13" s="26">
        <f t="shared" si="8"/>
        <v>3.2194000000000003</v>
      </c>
      <c r="T13" s="26">
        <f t="shared" si="9"/>
        <v>2.1063499999999999</v>
      </c>
      <c r="U13" s="26">
        <f t="shared" si="10"/>
        <v>1.9651000000000001</v>
      </c>
      <c r="V13" s="26">
        <f t="shared" si="11"/>
        <v>0.14124999999999988</v>
      </c>
      <c r="W13" s="26">
        <f t="shared" si="12"/>
        <v>5.3257500000000002</v>
      </c>
      <c r="X13" s="26">
        <f t="shared" si="13"/>
        <v>60.449701919917388</v>
      </c>
      <c r="Y13" s="26">
        <f t="shared" si="14"/>
        <v>2.6522086091160846</v>
      </c>
      <c r="Z13" s="26">
        <f t="shared" si="15"/>
        <v>36.898089470966532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</row>
    <row r="14" spans="1:37">
      <c r="A14">
        <v>5657</v>
      </c>
      <c r="B14" t="s">
        <v>40</v>
      </c>
      <c r="C14" s="7">
        <v>292</v>
      </c>
      <c r="D14" s="26">
        <v>1.0156000000000001</v>
      </c>
      <c r="E14" s="26">
        <v>1.0153000000000001</v>
      </c>
      <c r="F14" s="26">
        <f t="shared" si="0"/>
        <v>2.9999999999996696E-4</v>
      </c>
      <c r="G14" s="21">
        <f t="shared" si="4"/>
        <v>1.01545</v>
      </c>
      <c r="H14" s="21">
        <v>6.4589999999999996</v>
      </c>
      <c r="I14" s="26">
        <v>3.0977000000000001</v>
      </c>
      <c r="J14" s="26">
        <v>3.0977999999999999</v>
      </c>
      <c r="K14" s="30">
        <f t="shared" si="1"/>
        <v>-9.9999999999766942E-5</v>
      </c>
      <c r="L14" s="20">
        <f t="shared" si="2"/>
        <v>3.09775</v>
      </c>
      <c r="M14" s="21">
        <f t="shared" si="3"/>
        <v>2.0823</v>
      </c>
      <c r="N14" s="20">
        <v>2.9510999999999998</v>
      </c>
      <c r="O14" s="26">
        <v>2.9510000000000001</v>
      </c>
      <c r="P14" s="26">
        <f t="shared" si="5"/>
        <v>9.9999999999766942E-5</v>
      </c>
      <c r="Q14" s="20">
        <f t="shared" si="6"/>
        <v>2.95105</v>
      </c>
      <c r="R14" s="21">
        <f t="shared" si="7"/>
        <v>1.9356</v>
      </c>
      <c r="S14" s="26">
        <f t="shared" si="8"/>
        <v>3.3612499999999996</v>
      </c>
      <c r="T14" s="26">
        <f t="shared" si="9"/>
        <v>2.0823</v>
      </c>
      <c r="U14" s="26">
        <f t="shared" si="10"/>
        <v>1.9356</v>
      </c>
      <c r="V14" s="26">
        <f t="shared" si="11"/>
        <v>0.14670000000000005</v>
      </c>
      <c r="W14" s="26">
        <f t="shared" si="12"/>
        <v>5.4435500000000001</v>
      </c>
      <c r="X14" s="26">
        <f t="shared" si="13"/>
        <v>61.747389111884701</v>
      </c>
      <c r="Y14" s="26">
        <f t="shared" si="14"/>
        <v>2.6949325348348054</v>
      </c>
      <c r="Z14" s="26">
        <f t="shared" si="15"/>
        <v>35.557678353280487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1:37">
      <c r="D15" s="20"/>
      <c r="E15" s="26"/>
      <c r="F15" s="26"/>
      <c r="G15" s="21"/>
      <c r="H15" s="21"/>
      <c r="I15" s="26"/>
      <c r="J15" s="26"/>
      <c r="K15" s="26"/>
      <c r="L15" s="20"/>
      <c r="M15" s="21"/>
      <c r="N15" s="20"/>
      <c r="O15" s="26"/>
      <c r="P15" s="26"/>
      <c r="Q15" s="20"/>
      <c r="R15" s="2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>
      <c r="D16" s="20"/>
      <c r="E16" s="26"/>
      <c r="F16" s="26"/>
      <c r="G16" s="21"/>
      <c r="H16" s="21"/>
      <c r="I16" s="26"/>
      <c r="J16" s="26"/>
      <c r="K16" s="26"/>
      <c r="L16" s="20"/>
      <c r="M16" s="21"/>
      <c r="N16" s="20"/>
      <c r="O16" s="26"/>
      <c r="P16" s="26"/>
      <c r="Q16" s="20"/>
      <c r="R16" s="21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>
      <c r="D17" s="20"/>
      <c r="E17" s="26"/>
      <c r="F17" s="26"/>
      <c r="G17" s="21"/>
      <c r="H17" s="21"/>
      <c r="I17" s="26"/>
      <c r="J17" s="26"/>
      <c r="K17" s="26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>
      <c r="D18" s="20"/>
      <c r="E18" s="26"/>
      <c r="F18" s="26"/>
      <c r="G18" s="21"/>
      <c r="H18" s="21"/>
      <c r="I18" s="26"/>
      <c r="J18" s="26"/>
      <c r="K18" s="26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>
      <c r="D19" s="20"/>
      <c r="E19" s="26"/>
      <c r="F19" s="26"/>
      <c r="G19" s="21"/>
      <c r="H19" s="21"/>
      <c r="I19" s="26"/>
      <c r="J19" s="26"/>
      <c r="K19" s="26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>
      <c r="D20" s="20"/>
      <c r="E20" s="26"/>
      <c r="F20" s="26"/>
      <c r="G20" s="21"/>
      <c r="H20" s="21"/>
      <c r="I20" s="26"/>
      <c r="J20" s="26"/>
      <c r="K20" s="26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>
      <c r="D21" s="20"/>
      <c r="E21" s="26"/>
      <c r="F21" s="26"/>
      <c r="G21" s="21"/>
      <c r="H21" s="21"/>
      <c r="I21" s="26"/>
      <c r="J21" s="26"/>
      <c r="K21" s="26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>
      <c r="D22" s="20"/>
      <c r="E22" s="26"/>
      <c r="F22" s="26"/>
      <c r="G22" s="21"/>
      <c r="H22" s="21"/>
      <c r="I22" s="26"/>
      <c r="J22" s="26"/>
      <c r="K22" s="26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>
      <c r="D23" s="20"/>
      <c r="E23" s="26"/>
      <c r="F23" s="26"/>
      <c r="G23" s="21"/>
      <c r="H23" s="21"/>
      <c r="I23" s="26"/>
      <c r="J23" s="26"/>
      <c r="K23" s="26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>
      <c r="D24" s="20"/>
      <c r="E24" s="26"/>
      <c r="F24" s="26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>
      <c r="D41" s="20"/>
      <c r="E41" s="26"/>
      <c r="F41" s="26"/>
      <c r="G41" s="21"/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>
      <c r="D42" s="20"/>
      <c r="E42" s="26"/>
      <c r="F42" s="26"/>
      <c r="G42" s="21"/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>
      <c r="D43" s="20"/>
      <c r="E43" s="26"/>
      <c r="F43" s="26"/>
      <c r="G43" s="21"/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>
      <c r="D44" s="20"/>
      <c r="E44" s="26"/>
      <c r="F44" s="26"/>
      <c r="G44" s="21"/>
      <c r="H44" s="21"/>
      <c r="I44" s="26"/>
      <c r="J44" s="26"/>
      <c r="K44" s="26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Cartwright</cp:lastModifiedBy>
  <dcterms:created xsi:type="dcterms:W3CDTF">2011-04-26T16:42:35Z</dcterms:created>
  <dcterms:modified xsi:type="dcterms:W3CDTF">2016-11-05T17:44:53Z</dcterms:modified>
</cp:coreProperties>
</file>