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4955" windowHeight="858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5" i="1"/>
  <c r="Y6" i="1"/>
  <c r="Y7" i="1"/>
  <c r="Y8" i="1"/>
  <c r="Y9" i="1"/>
  <c r="Y10" i="1"/>
  <c r="Y11" i="1"/>
  <c r="Y12" i="1"/>
  <c r="Y5" i="1"/>
  <c r="X5" i="1"/>
  <c r="W5" i="1"/>
  <c r="V5" i="1"/>
  <c r="U5" i="1"/>
  <c r="T5" i="1"/>
  <c r="S5" i="1"/>
  <c r="R5" i="1"/>
  <c r="R6" i="1"/>
  <c r="R7" i="1"/>
  <c r="R8" i="1"/>
  <c r="R9" i="1"/>
  <c r="R10" i="1"/>
  <c r="R11" i="1"/>
  <c r="R12" i="1"/>
  <c r="Q5" i="1"/>
  <c r="P5" i="1"/>
  <c r="U7" i="1"/>
  <c r="U8" i="1"/>
  <c r="U9" i="1"/>
  <c r="U10" i="1"/>
  <c r="U11" i="1"/>
  <c r="U12" i="1"/>
  <c r="U6" i="1"/>
  <c r="V7" i="1"/>
  <c r="V8" i="1"/>
  <c r="V9" i="1"/>
  <c r="V10" i="1"/>
  <c r="V11" i="1"/>
  <c r="V12" i="1"/>
  <c r="V6" i="1"/>
  <c r="X7" i="1"/>
  <c r="X8" i="1"/>
  <c r="X9" i="1"/>
  <c r="X10" i="1"/>
  <c r="X11" i="1"/>
  <c r="X12" i="1"/>
  <c r="X6" i="1"/>
  <c r="W7" i="1"/>
  <c r="W8" i="1"/>
  <c r="W9" i="1"/>
  <c r="W10" i="1"/>
  <c r="W11" i="1"/>
  <c r="W12" i="1"/>
  <c r="W6" i="1"/>
  <c r="T6" i="1"/>
  <c r="S6" i="1"/>
  <c r="T8" i="1"/>
  <c r="T9" i="1"/>
  <c r="T10" i="1"/>
  <c r="T11" i="1"/>
  <c r="T12" i="1"/>
  <c r="T7" i="1"/>
  <c r="S8" i="1"/>
  <c r="S9" i="1"/>
  <c r="S10" i="1"/>
  <c r="S11" i="1"/>
  <c r="S12" i="1"/>
  <c r="S7" i="1"/>
  <c r="Q7" i="1"/>
  <c r="Q8" i="1"/>
  <c r="Q9" i="1"/>
  <c r="Q10" i="1"/>
  <c r="Q11" i="1"/>
  <c r="Q12" i="1"/>
  <c r="Q6" i="1"/>
  <c r="P7" i="1"/>
  <c r="P8" i="1"/>
  <c r="P9" i="1"/>
  <c r="P10" i="1"/>
  <c r="P11" i="1"/>
  <c r="P12" i="1"/>
  <c r="P6" i="1"/>
  <c r="M6" i="1"/>
  <c r="M7" i="1"/>
  <c r="M8" i="1"/>
  <c r="M9" i="1"/>
  <c r="M10" i="1"/>
  <c r="M11" i="1"/>
  <c r="M12" i="1"/>
  <c r="M5" i="1"/>
  <c r="L5" i="1"/>
  <c r="K5" i="1"/>
  <c r="L7" i="1"/>
  <c r="L8" i="1"/>
  <c r="L9" i="1"/>
  <c r="L10" i="1"/>
  <c r="L11" i="1"/>
  <c r="L12" i="1"/>
  <c r="L6" i="1"/>
  <c r="K6" i="1"/>
  <c r="K7" i="1"/>
  <c r="K8" i="1"/>
  <c r="K9" i="1"/>
  <c r="K10" i="1"/>
  <c r="K11" i="1"/>
  <c r="K12" i="1"/>
  <c r="G6" i="1"/>
  <c r="G7" i="1"/>
  <c r="G8" i="1"/>
  <c r="G9" i="1"/>
  <c r="G10" i="1"/>
  <c r="G11" i="1"/>
  <c r="G12" i="1"/>
  <c r="G5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<sst xmlns="http://schemas.openxmlformats.org/spreadsheetml/2006/main" count="67" uniqueCount="42">
  <si>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</si>
  <si>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</si>
  <si>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</si>
  <si>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</si>
  <si>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</si>
  <si>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</si>
  <si>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</si>
  <si>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</si>
  <si>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</si>
  <si>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</si>
  <si>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</si>
  <si>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</si>
  <si>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</si>
  <si>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</si>
  <si>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</si>
  <si>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</si>
  <si>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</si>
  <si>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</si>
  <si>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</si>
  <si>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</si>
  <si>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</si>
  <si>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</si>
  <si>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</si>
  <si>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</si>
  <si>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</si>
  <si>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</si>
  <si>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</si>
  <si>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</si>
  <si>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</si>
  <si>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</si>
  <si>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</si>
  <si>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</si>
  <si>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S5696_01</t>
  </si>
  <si>
    <t>S5696_12</t>
  </si>
  <si>
    <t>S5696_23</t>
  </si>
  <si>
    <t>S5696_34</t>
  </si>
  <si>
    <t>S5696_45</t>
  </si>
  <si>
    <t>S5696_56</t>
  </si>
  <si>
    <t>S5696_67</t>
  </si>
  <si>
    <t>S5696_78</t>
  </si>
  <si>
    <t>STATION ID#</t>
  </si>
  <si>
    <t>Goodwin Island 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</si>
</sst>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5" xfId="0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R1" workbookViewId="0">
      <selection activeCell="AA5" sqref="AA5"/>
    </sheetView>
  </sheetViews>
  <sheetFormatPr defaultRowHeight="15" x14ac:dyDescent="0.25"/>
  <cols>
    <col min="1" max="1" width="19.7109375" bestFit="1" customWidth="1"/>
    <col min="2" max="2" width="11.140625" customWidth="1"/>
    <col min="3" max="3" width="9.140625" style="7"/>
    <col min="4" max="4" width="9.140625" style="14"/>
    <col min="7" max="7" width="9.140625" style="7"/>
    <col min="8" max="8" width="11.5703125" style="7" customWidth="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 x14ac:dyDescent="0.25">
      <c r="A1" s="30" t="s">
        <v>40</v>
      </c>
      <c r="B1" s="27" t="s">
        <v>1</v>
      </c>
      <c r="C1" s="23" t="s">
        <v>0</v>
      </c>
      <c r="D1" s="32" t="s">
        <v>2</v>
      </c>
      <c r="E1" s="33"/>
      <c r="F1" s="33"/>
      <c r="G1" s="33"/>
      <c r="H1" s="10" t="s">
        <v>7</v>
      </c>
      <c r="I1" s="34" t="s">
        <v>9</v>
      </c>
      <c r="J1" s="35"/>
      <c r="K1" s="35"/>
      <c r="L1" s="35"/>
      <c r="M1" s="22"/>
      <c r="N1" s="34" t="s">
        <v>12</v>
      </c>
      <c r="O1" s="35"/>
      <c r="P1" s="35"/>
      <c r="Q1" s="35"/>
      <c r="R1" s="22"/>
      <c r="S1" s="17" t="s">
        <v>15</v>
      </c>
      <c r="T1" s="17"/>
    </row>
    <row r="2" spans="1:37" x14ac:dyDescent="0.25">
      <c r="A2" s="2"/>
      <c r="B2" s="2"/>
      <c r="C2" s="15"/>
      <c r="D2" s="4" t="s">
        <v>3</v>
      </c>
      <c r="E2" s="4" t="s">
        <v>4</v>
      </c>
      <c r="F2" s="4" t="s">
        <v>14</v>
      </c>
      <c r="G2" s="24" t="s">
        <v>5</v>
      </c>
      <c r="H2" s="25" t="s">
        <v>8</v>
      </c>
      <c r="I2" s="36" t="s">
        <v>10</v>
      </c>
      <c r="J2" s="37"/>
      <c r="K2" s="37"/>
      <c r="L2" s="37"/>
      <c r="M2" s="23"/>
      <c r="N2" s="36" t="s">
        <v>10</v>
      </c>
      <c r="O2" s="37"/>
      <c r="P2" s="37"/>
      <c r="Q2" s="37"/>
      <c r="R2" s="23"/>
      <c r="S2" t="s">
        <v>23</v>
      </c>
      <c r="T2" t="s">
        <v>22</v>
      </c>
      <c r="U2" t="s">
        <v>24</v>
      </c>
      <c r="V2" t="s">
        <v>25</v>
      </c>
      <c r="W2" t="s">
        <v>21</v>
      </c>
    </row>
    <row r="3" spans="1:37" x14ac:dyDescent="0.25">
      <c r="A3" s="1"/>
      <c r="B3" s="1"/>
      <c r="C3" s="3"/>
      <c r="D3" s="13" t="s">
        <v>6</v>
      </c>
      <c r="E3" s="13" t="s">
        <v>6</v>
      </c>
      <c r="F3" s="13" t="s">
        <v>6</v>
      </c>
      <c r="G3" s="16" t="s">
        <v>6</v>
      </c>
      <c r="H3" s="11" t="s">
        <v>6</v>
      </c>
      <c r="I3" s="4" t="s">
        <v>3</v>
      </c>
      <c r="J3" s="4" t="s">
        <v>4</v>
      </c>
      <c r="K3" s="4" t="s">
        <v>11</v>
      </c>
      <c r="L3" s="12" t="s">
        <v>19</v>
      </c>
      <c r="M3" s="24" t="s">
        <v>5</v>
      </c>
      <c r="N3" s="4" t="s">
        <v>13</v>
      </c>
      <c r="O3" s="4" t="s">
        <v>26</v>
      </c>
      <c r="P3" s="4" t="s">
        <v>14</v>
      </c>
      <c r="Q3" s="28" t="s">
        <v>20</v>
      </c>
      <c r="R3" s="16" t="s">
        <v>5</v>
      </c>
      <c r="S3" s="18" t="s">
        <v>16</v>
      </c>
      <c r="T3" s="18" t="s">
        <v>27</v>
      </c>
      <c r="U3" s="18" t="s">
        <v>28</v>
      </c>
      <c r="V3" s="18" t="s">
        <v>29</v>
      </c>
      <c r="W3" s="18" t="s">
        <v>17</v>
      </c>
      <c r="X3" s="18" t="s">
        <v>18</v>
      </c>
      <c r="Y3" s="18" t="s">
        <v>30</v>
      </c>
      <c r="Z3" s="18" t="s">
        <v>31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6</v>
      </c>
      <c r="J4" s="5" t="s">
        <v>6</v>
      </c>
      <c r="K4" s="5" t="s">
        <v>6</v>
      </c>
      <c r="L4" s="5" t="s">
        <v>6</v>
      </c>
      <c r="M4" s="6" t="s">
        <v>6</v>
      </c>
      <c r="N4" s="5" t="s">
        <v>6</v>
      </c>
      <c r="O4" s="5" t="s">
        <v>6</v>
      </c>
      <c r="P4" s="5" t="s">
        <v>6</v>
      </c>
      <c r="Q4" s="29" t="s">
        <v>6</v>
      </c>
      <c r="R4" s="6" t="s">
        <v>6</v>
      </c>
      <c r="S4" s="19" t="s">
        <v>6</v>
      </c>
      <c r="T4" s="19" t="s">
        <v>6</v>
      </c>
      <c r="U4" s="19" t="s">
        <v>6</v>
      </c>
      <c r="V4" s="19" t="s">
        <v>6</v>
      </c>
      <c r="W4" s="19" t="s">
        <v>6</v>
      </c>
      <c r="X4" s="8"/>
      <c r="Y4" s="8"/>
      <c r="Z4" s="8"/>
    </row>
    <row r="5" spans="1:37" x14ac:dyDescent="0.25">
      <c r="A5" t="s">
        <v>41</v>
      </c>
      <c r="B5" t="s">
        <v>32</v>
      </c>
      <c r="C5" s="7">
        <v>874</v>
      </c>
      <c r="D5">
        <v>1.0003</v>
      </c>
      <c r="E5">
        <v>1.0004999999999999</v>
      </c>
      <c r="F5" s="26">
        <f t="shared" ref="F5:F12" si="0">E5-D5</f>
        <v>1.9999999999997797E-4</v>
      </c>
      <c r="G5" s="31">
        <f>AVERAGE(D5:E5)</f>
        <v>1.0004</v>
      </c>
      <c r="H5" s="21">
        <v>7.0799000000000003</v>
      </c>
      <c r="I5" s="26">
        <v>5.1881000000000004</v>
      </c>
      <c r="J5" s="26">
        <v>5.1881000000000004</v>
      </c>
      <c r="K5" s="26">
        <f t="shared" ref="K5:K12" si="1">I5-J5</f>
        <v>0</v>
      </c>
      <c r="L5" s="20">
        <f>AVERAGE(I5:J5)</f>
        <v>5.1881000000000004</v>
      </c>
      <c r="M5" s="21">
        <f>L5-G5</f>
        <v>4.1877000000000004</v>
      </c>
      <c r="N5" s="20">
        <v>5.1391</v>
      </c>
      <c r="O5" s="26">
        <v>5.1394000000000002</v>
      </c>
      <c r="P5" s="26">
        <f>N5-O5</f>
        <v>-3.00000000000189E-4</v>
      </c>
      <c r="Q5" s="20">
        <f>AVERAGE(N5:O5)</f>
        <v>5.1392500000000005</v>
      </c>
      <c r="R5" s="21">
        <f t="shared" ref="R5:R11" si="2">Q5-G5</f>
        <v>4.1388500000000006</v>
      </c>
      <c r="S5" s="26">
        <f t="shared" ref="S5:S12" si="3">H5-M5-G5</f>
        <v>1.8917999999999999</v>
      </c>
      <c r="T5" s="26">
        <f t="shared" ref="T5:T12" si="4">M5</f>
        <v>4.1877000000000004</v>
      </c>
      <c r="U5" s="26">
        <f t="shared" ref="U5:U12" si="5">R5</f>
        <v>4.1388500000000006</v>
      </c>
      <c r="V5" s="26">
        <f t="shared" ref="V5:V12" si="6">T5-U5</f>
        <v>4.8849999999999838E-2</v>
      </c>
      <c r="W5" s="26">
        <f t="shared" ref="W5:W12" si="7">H5-G5</f>
        <v>6.0795000000000003</v>
      </c>
      <c r="X5" s="26">
        <f>S5/W5*100</f>
        <v>31.117690599555882</v>
      </c>
      <c r="Y5" s="26">
        <f>V5/W5*100</f>
        <v>0.80352002631795105</v>
      </c>
      <c r="Z5" s="26">
        <f>U5/W5*100</f>
        <v>68.078789374126174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33</v>
      </c>
      <c r="C6" s="7">
        <v>875</v>
      </c>
      <c r="D6">
        <v>1.0002</v>
      </c>
      <c r="E6">
        <v>1.0004</v>
      </c>
      <c r="F6" s="26">
        <f t="shared" si="0"/>
        <v>1.9999999999997797E-4</v>
      </c>
      <c r="G6" s="7">
        <f t="shared" ref="G6:G12" si="8">AVERAGE(D6:E6)</f>
        <v>1.0003</v>
      </c>
      <c r="H6" s="21">
        <v>6.1707999999999998</v>
      </c>
      <c r="I6" s="26">
        <v>4.7206999999999999</v>
      </c>
      <c r="J6" s="26">
        <v>4.7203999999999997</v>
      </c>
      <c r="K6" s="26">
        <f t="shared" si="1"/>
        <v>3.00000000000189E-4</v>
      </c>
      <c r="L6" s="20">
        <f>AVERAGE(I6:J6)</f>
        <v>4.7205499999999994</v>
      </c>
      <c r="M6" s="21">
        <f t="shared" ref="M6:M12" si="9">L6-G6</f>
        <v>3.7202499999999992</v>
      </c>
      <c r="N6" s="20">
        <v>4.6791999999999998</v>
      </c>
      <c r="O6" s="26">
        <v>4.6792999999999996</v>
      </c>
      <c r="P6" s="26">
        <f>N6-O6</f>
        <v>-9.9999999999766942E-5</v>
      </c>
      <c r="Q6" s="20">
        <f>AVERAGE(N6:O6)</f>
        <v>4.6792499999999997</v>
      </c>
      <c r="R6" s="21">
        <f t="shared" si="2"/>
        <v>3.6789499999999995</v>
      </c>
      <c r="S6" s="26">
        <f t="shared" si="3"/>
        <v>1.4502500000000007</v>
      </c>
      <c r="T6" s="26">
        <f t="shared" si="4"/>
        <v>3.7202499999999992</v>
      </c>
      <c r="U6" s="26">
        <f t="shared" si="5"/>
        <v>3.6789499999999995</v>
      </c>
      <c r="V6" s="26">
        <f t="shared" si="6"/>
        <v>4.129999999999967E-2</v>
      </c>
      <c r="W6" s="26">
        <f>H6-G6</f>
        <v>5.1704999999999997</v>
      </c>
      <c r="X6" s="26">
        <f>S6/W6*100</f>
        <v>28.048544628179105</v>
      </c>
      <c r="Y6" s="26">
        <f t="shared" ref="Y6:Y12" si="10">V6/W6*100</f>
        <v>0.79876220868387338</v>
      </c>
      <c r="Z6" s="26">
        <f t="shared" ref="Z6:Z12" si="11">U6/W6*100</f>
        <v>71.15269316313703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34</v>
      </c>
      <c r="C7" s="7">
        <v>876</v>
      </c>
      <c r="D7">
        <v>1.0095000000000001</v>
      </c>
      <c r="E7">
        <v>1.0096000000000001</v>
      </c>
      <c r="F7" s="26">
        <f t="shared" si="0"/>
        <v>9.9999999999988987E-5</v>
      </c>
      <c r="G7" s="7">
        <f t="shared" si="8"/>
        <v>1.0095499999999999</v>
      </c>
      <c r="H7" s="21">
        <v>4.8532000000000002</v>
      </c>
      <c r="I7" s="26">
        <v>3.9009</v>
      </c>
      <c r="J7" s="26">
        <v>3.9007999999999998</v>
      </c>
      <c r="K7" s="26">
        <f t="shared" si="1"/>
        <v>1.0000000000021103E-4</v>
      </c>
      <c r="L7" s="20">
        <f t="shared" ref="L7:L12" si="12">AVERAGE(I7:J7)</f>
        <v>3.9008500000000002</v>
      </c>
      <c r="M7" s="21">
        <f t="shared" si="9"/>
        <v>2.8913000000000002</v>
      </c>
      <c r="N7" s="20">
        <v>3.8721999999999999</v>
      </c>
      <c r="O7" s="26">
        <v>3.8721999999999999</v>
      </c>
      <c r="P7" s="26">
        <f t="shared" ref="P7:P12" si="13">N7-O7</f>
        <v>0</v>
      </c>
      <c r="Q7" s="20">
        <f t="shared" ref="Q7:Q12" si="14">AVERAGE(N7:O7)</f>
        <v>3.8721999999999999</v>
      </c>
      <c r="R7" s="21">
        <f t="shared" si="2"/>
        <v>2.8626499999999999</v>
      </c>
      <c r="S7" s="26">
        <f>H7-M7-G7</f>
        <v>0.95235000000000003</v>
      </c>
      <c r="T7" s="26">
        <f>M7</f>
        <v>2.8913000000000002</v>
      </c>
      <c r="U7" s="26">
        <f>R7</f>
        <v>2.8626499999999999</v>
      </c>
      <c r="V7" s="26">
        <f>T7-U7</f>
        <v>2.8650000000000286E-2</v>
      </c>
      <c r="W7" s="26">
        <f t="shared" si="7"/>
        <v>3.8436500000000002</v>
      </c>
      <c r="X7" s="26">
        <f t="shared" ref="X7:X12" si="15">S7/W7*100</f>
        <v>24.777229976714839</v>
      </c>
      <c r="Y7" s="26">
        <f t="shared" si="10"/>
        <v>0.74538524579501997</v>
      </c>
      <c r="Z7" s="26">
        <f t="shared" si="11"/>
        <v>74.477384777490144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35</v>
      </c>
      <c r="C8" s="7">
        <v>877</v>
      </c>
      <c r="D8">
        <v>1.0116000000000001</v>
      </c>
      <c r="E8">
        <v>1.0119</v>
      </c>
      <c r="F8" s="26">
        <f t="shared" si="0"/>
        <v>2.9999999999996696E-4</v>
      </c>
      <c r="G8" s="7">
        <f t="shared" si="8"/>
        <v>1.0117500000000001</v>
      </c>
      <c r="H8" s="21">
        <v>6.4212999999999996</v>
      </c>
      <c r="I8" s="26">
        <v>5.0906000000000002</v>
      </c>
      <c r="J8" s="26">
        <v>5.0900999999999996</v>
      </c>
      <c r="K8" s="26">
        <f t="shared" si="1"/>
        <v>5.0000000000061107E-4</v>
      </c>
      <c r="L8" s="20">
        <f t="shared" si="12"/>
        <v>5.0903499999999999</v>
      </c>
      <c r="M8" s="21">
        <f t="shared" si="9"/>
        <v>4.0785999999999998</v>
      </c>
      <c r="N8" s="20">
        <v>5.0475000000000003</v>
      </c>
      <c r="O8" s="26">
        <v>5.0476999999999999</v>
      </c>
      <c r="P8" s="26">
        <f t="shared" si="13"/>
        <v>-1.9999999999953388E-4</v>
      </c>
      <c r="Q8" s="20">
        <f t="shared" si="14"/>
        <v>5.0476000000000001</v>
      </c>
      <c r="R8" s="21">
        <f t="shared" si="2"/>
        <v>4.0358499999999999</v>
      </c>
      <c r="S8" s="26">
        <f t="shared" si="3"/>
        <v>1.3309499999999996</v>
      </c>
      <c r="T8" s="26">
        <f t="shared" si="4"/>
        <v>4.0785999999999998</v>
      </c>
      <c r="U8" s="26">
        <f t="shared" si="5"/>
        <v>4.0358499999999999</v>
      </c>
      <c r="V8" s="26">
        <f t="shared" si="6"/>
        <v>4.2749999999999844E-2</v>
      </c>
      <c r="W8" s="26">
        <f t="shared" si="7"/>
        <v>5.4095499999999994</v>
      </c>
      <c r="X8" s="26">
        <f t="shared" si="15"/>
        <v>24.603710105276775</v>
      </c>
      <c r="Y8" s="26">
        <f t="shared" si="10"/>
        <v>0.79026906119732421</v>
      </c>
      <c r="Z8" s="26">
        <f t="shared" si="11"/>
        <v>74.606020833525903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36</v>
      </c>
      <c r="C9" s="7">
        <v>878</v>
      </c>
      <c r="D9">
        <v>0.99490000000000001</v>
      </c>
      <c r="E9">
        <v>0.995</v>
      </c>
      <c r="F9" s="26">
        <f t="shared" si="0"/>
        <v>9.9999999999988987E-5</v>
      </c>
      <c r="G9" s="7">
        <f t="shared" si="8"/>
        <v>0.99495</v>
      </c>
      <c r="H9" s="21">
        <v>5.4668000000000001</v>
      </c>
      <c r="I9" s="26">
        <v>4.4115000000000002</v>
      </c>
      <c r="J9" s="26">
        <v>4.4114000000000004</v>
      </c>
      <c r="K9" s="26">
        <f t="shared" si="1"/>
        <v>9.9999999999766942E-5</v>
      </c>
      <c r="L9" s="20">
        <f t="shared" si="12"/>
        <v>4.4114500000000003</v>
      </c>
      <c r="M9" s="21">
        <f t="shared" si="9"/>
        <v>3.4165000000000001</v>
      </c>
      <c r="N9" s="20">
        <v>4.3796999999999997</v>
      </c>
      <c r="O9" s="26">
        <v>4.3796999999999997</v>
      </c>
      <c r="P9" s="26">
        <f t="shared" si="13"/>
        <v>0</v>
      </c>
      <c r="Q9" s="20">
        <f t="shared" si="14"/>
        <v>4.3796999999999997</v>
      </c>
      <c r="R9" s="21">
        <f t="shared" si="2"/>
        <v>3.3847499999999995</v>
      </c>
      <c r="S9" s="26">
        <f t="shared" si="3"/>
        <v>1.05535</v>
      </c>
      <c r="T9" s="26">
        <f t="shared" si="4"/>
        <v>3.4165000000000001</v>
      </c>
      <c r="U9" s="26">
        <f t="shared" si="5"/>
        <v>3.3847499999999995</v>
      </c>
      <c r="V9" s="26">
        <f t="shared" si="6"/>
        <v>3.1750000000000611E-2</v>
      </c>
      <c r="W9" s="26">
        <f t="shared" si="7"/>
        <v>4.4718499999999999</v>
      </c>
      <c r="X9" s="26">
        <f t="shared" si="15"/>
        <v>23.599852410076366</v>
      </c>
      <c r="Y9" s="26">
        <f t="shared" si="10"/>
        <v>0.70999698111521203</v>
      </c>
      <c r="Z9" s="26">
        <f t="shared" si="11"/>
        <v>75.690150608808423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B10" t="s">
        <v>37</v>
      </c>
      <c r="C10" s="7">
        <v>879</v>
      </c>
      <c r="D10">
        <v>1.0006999999999999</v>
      </c>
      <c r="E10">
        <v>1.0012000000000001</v>
      </c>
      <c r="F10" s="26">
        <f t="shared" si="0"/>
        <v>5.0000000000016698E-4</v>
      </c>
      <c r="G10" s="7">
        <f t="shared" si="8"/>
        <v>1.00095</v>
      </c>
      <c r="H10" s="21">
        <v>6.5110000000000001</v>
      </c>
      <c r="I10" s="26">
        <v>5.2747000000000002</v>
      </c>
      <c r="J10" s="26">
        <v>5.2743000000000002</v>
      </c>
      <c r="K10" s="26">
        <f t="shared" si="1"/>
        <v>3.9999999999995595E-4</v>
      </c>
      <c r="L10" s="20">
        <f t="shared" si="12"/>
        <v>5.2744999999999997</v>
      </c>
      <c r="M10" s="21">
        <f t="shared" si="9"/>
        <v>4.2735500000000002</v>
      </c>
      <c r="N10" s="20">
        <v>5.2366000000000001</v>
      </c>
      <c r="O10" s="26">
        <v>5.2367999999999997</v>
      </c>
      <c r="P10" s="26">
        <f t="shared" si="13"/>
        <v>-1.9999999999953388E-4</v>
      </c>
      <c r="Q10" s="20">
        <f t="shared" si="14"/>
        <v>5.2366999999999999</v>
      </c>
      <c r="R10" s="21">
        <f t="shared" si="2"/>
        <v>4.2357499999999995</v>
      </c>
      <c r="S10" s="26">
        <f t="shared" si="3"/>
        <v>1.2364999999999999</v>
      </c>
      <c r="T10" s="26">
        <f t="shared" si="4"/>
        <v>4.2735500000000002</v>
      </c>
      <c r="U10" s="26">
        <f t="shared" si="5"/>
        <v>4.2357499999999995</v>
      </c>
      <c r="V10" s="26">
        <f t="shared" si="6"/>
        <v>3.7800000000000722E-2</v>
      </c>
      <c r="W10" s="26">
        <f t="shared" si="7"/>
        <v>5.5100499999999997</v>
      </c>
      <c r="X10" s="26">
        <f t="shared" si="15"/>
        <v>22.440812696799483</v>
      </c>
      <c r="Y10" s="26">
        <f t="shared" si="10"/>
        <v>0.68601918312902288</v>
      </c>
      <c r="Z10" s="26">
        <f t="shared" si="11"/>
        <v>76.873168120071497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B11" t="s">
        <v>38</v>
      </c>
      <c r="C11" s="7">
        <v>880</v>
      </c>
      <c r="D11">
        <v>0.99729999999999996</v>
      </c>
      <c r="E11">
        <v>0.99760000000000004</v>
      </c>
      <c r="F11" s="26">
        <f t="shared" si="0"/>
        <v>3.0000000000007798E-4</v>
      </c>
      <c r="G11" s="7">
        <f t="shared" si="8"/>
        <v>0.99744999999999995</v>
      </c>
      <c r="H11" s="21">
        <v>4.4473000000000003</v>
      </c>
      <c r="I11" s="26">
        <v>3.6850000000000001</v>
      </c>
      <c r="J11" s="26">
        <v>3.6844999999999999</v>
      </c>
      <c r="K11" s="26">
        <f t="shared" si="1"/>
        <v>5.0000000000016698E-4</v>
      </c>
      <c r="L11" s="20">
        <f t="shared" si="12"/>
        <v>3.6847500000000002</v>
      </c>
      <c r="M11" s="21">
        <f t="shared" si="9"/>
        <v>2.6873000000000005</v>
      </c>
      <c r="N11" s="20">
        <v>3.6631</v>
      </c>
      <c r="O11" s="26">
        <v>3.6627999999999998</v>
      </c>
      <c r="P11" s="26">
        <f t="shared" si="13"/>
        <v>3.00000000000189E-4</v>
      </c>
      <c r="Q11" s="20">
        <f t="shared" si="14"/>
        <v>3.6629499999999999</v>
      </c>
      <c r="R11" s="21">
        <f t="shared" si="2"/>
        <v>2.6654999999999998</v>
      </c>
      <c r="S11" s="26">
        <f t="shared" si="3"/>
        <v>0.76254999999999984</v>
      </c>
      <c r="T11" s="26">
        <f t="shared" si="4"/>
        <v>2.6873000000000005</v>
      </c>
      <c r="U11" s="26">
        <f t="shared" si="5"/>
        <v>2.6654999999999998</v>
      </c>
      <c r="V11" s="26">
        <f t="shared" si="6"/>
        <v>2.1800000000000708E-2</v>
      </c>
      <c r="W11" s="26">
        <f t="shared" si="7"/>
        <v>3.4498500000000005</v>
      </c>
      <c r="X11" s="26">
        <f t="shared" si="15"/>
        <v>22.103859588098025</v>
      </c>
      <c r="Y11" s="26">
        <f t="shared" si="10"/>
        <v>0.63191153238548647</v>
      </c>
      <c r="Z11" s="26">
        <f t="shared" si="11"/>
        <v>77.26422887951648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B12" t="s">
        <v>39</v>
      </c>
      <c r="C12" s="7">
        <v>881</v>
      </c>
      <c r="D12">
        <v>1.0021</v>
      </c>
      <c r="E12">
        <v>1.0021</v>
      </c>
      <c r="F12" s="26">
        <f t="shared" si="0"/>
        <v>0</v>
      </c>
      <c r="G12" s="7">
        <f t="shared" si="8"/>
        <v>1.0021</v>
      </c>
      <c r="H12" s="21">
        <v>4.5570000000000004</v>
      </c>
      <c r="I12" s="26">
        <v>3.7707000000000002</v>
      </c>
      <c r="J12" s="26">
        <v>3.7706</v>
      </c>
      <c r="K12" s="26">
        <f t="shared" si="1"/>
        <v>1.0000000000021103E-4</v>
      </c>
      <c r="L12" s="20">
        <f t="shared" si="12"/>
        <v>3.7706499999999998</v>
      </c>
      <c r="M12" s="21">
        <f t="shared" si="9"/>
        <v>2.7685499999999998</v>
      </c>
      <c r="N12" s="20">
        <v>3.7477999999999998</v>
      </c>
      <c r="O12" s="26">
        <v>3.7482000000000002</v>
      </c>
      <c r="P12" s="26">
        <f t="shared" si="13"/>
        <v>-4.0000000000040004E-4</v>
      </c>
      <c r="Q12" s="20">
        <f t="shared" si="14"/>
        <v>3.7480000000000002</v>
      </c>
      <c r="R12" s="21">
        <f>Q12-G12</f>
        <v>2.7459000000000002</v>
      </c>
      <c r="S12" s="26">
        <f t="shared" si="3"/>
        <v>0.78635000000000055</v>
      </c>
      <c r="T12" s="26">
        <f t="shared" si="4"/>
        <v>2.7685499999999998</v>
      </c>
      <c r="U12" s="26">
        <f t="shared" si="5"/>
        <v>2.7459000000000002</v>
      </c>
      <c r="V12" s="26">
        <f t="shared" si="6"/>
        <v>2.2649999999999615E-2</v>
      </c>
      <c r="W12" s="26">
        <f t="shared" si="7"/>
        <v>3.5549000000000004</v>
      </c>
      <c r="X12" s="26">
        <f t="shared" si="15"/>
        <v>22.120172156741415</v>
      </c>
      <c r="Y12" s="26">
        <f t="shared" si="10"/>
        <v>0.6371487242960312</v>
      </c>
      <c r="Z12" s="26">
        <f t="shared" si="11"/>
        <v>77.242679118962556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D13" s="20"/>
      <c r="E13" s="26"/>
      <c r="F13" s="26"/>
      <c r="G13" s="21"/>
      <c r="H13" s="21"/>
      <c r="I13" s="26"/>
      <c r="J13" s="26"/>
      <c r="K13" s="26"/>
      <c r="L13" s="20"/>
      <c r="M13" s="21"/>
      <c r="N13" s="20"/>
      <c r="O13" s="26"/>
      <c r="P13" s="26"/>
      <c r="Q13" s="20"/>
      <c r="R13" s="21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D14" s="20"/>
      <c r="E14" s="26"/>
      <c r="F14" s="26"/>
      <c r="G14" s="21"/>
      <c r="H14" s="21"/>
      <c r="I14" s="26"/>
      <c r="J14" s="26"/>
      <c r="K14" s="26"/>
      <c r="L14" s="20"/>
      <c r="M14" s="21"/>
      <c r="N14" s="20"/>
      <c r="O14" s="26"/>
      <c r="P14" s="26"/>
      <c r="Q14" s="20"/>
      <c r="R14" s="21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D15" s="20"/>
      <c r="E15" s="26"/>
      <c r="F15" s="26"/>
      <c r="G15" s="21"/>
      <c r="H15" s="21"/>
      <c r="I15" s="26"/>
      <c r="J15" s="26"/>
      <c r="K15" s="26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D16" s="20"/>
      <c r="E16" s="26"/>
      <c r="F16" s="26"/>
      <c r="G16" s="21"/>
      <c r="H16" s="21"/>
      <c r="I16" s="26"/>
      <c r="J16" s="26"/>
      <c r="K16" s="26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26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26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26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26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26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2016-09-12T19:06:09Z</dcterms:modified>
</cp:coreProperties>
</file>