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8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wright/Desktop/"/>
    </mc:Choice>
  </mc:AlternateContent>
  <bookViews>
    <workbookView xWindow="30860" yWindow="1060" windowWidth="33440" windowHeight="19860"/>
  </bookViews>
  <sheets>
    <sheet name="DATA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6" i="1" l="1"/>
  <c r="G16" i="1"/>
  <c r="M16" i="1"/>
  <c r="S16" i="1"/>
  <c r="W16" i="1"/>
  <c r="X16" i="1"/>
  <c r="T16" i="1"/>
  <c r="Q16" i="1"/>
  <c r="R16" i="1"/>
  <c r="U16" i="1"/>
  <c r="V16" i="1"/>
  <c r="Y16" i="1"/>
  <c r="Z16" i="1"/>
  <c r="Q5" i="1"/>
  <c r="G5" i="1"/>
  <c r="R5" i="1"/>
  <c r="P16" i="1"/>
  <c r="P5" i="1"/>
  <c r="K16" i="1"/>
  <c r="F16" i="1"/>
  <c r="G6" i="1"/>
  <c r="G7" i="1"/>
  <c r="G8" i="1"/>
  <c r="G9" i="1"/>
  <c r="G10" i="1"/>
  <c r="G11" i="1"/>
  <c r="G12" i="1"/>
  <c r="G13" i="1"/>
  <c r="G14" i="1"/>
  <c r="F6" i="1"/>
  <c r="F7" i="1"/>
  <c r="F8" i="1"/>
  <c r="F9" i="1"/>
  <c r="F10" i="1"/>
  <c r="F11" i="1"/>
  <c r="F12" i="1"/>
  <c r="F13" i="1"/>
  <c r="F14" i="1"/>
  <c r="F5" i="1"/>
  <c r="L14" i="1"/>
  <c r="M14" i="1"/>
  <c r="T14" i="1"/>
  <c r="L13" i="1"/>
  <c r="M13" i="1"/>
  <c r="T13" i="1"/>
  <c r="L12" i="1"/>
  <c r="M12" i="1"/>
  <c r="T12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L5" i="1"/>
  <c r="M5" i="1"/>
  <c r="T5" i="1"/>
  <c r="S14" i="1"/>
  <c r="S13" i="1"/>
  <c r="S12" i="1"/>
  <c r="S11" i="1"/>
  <c r="S10" i="1"/>
  <c r="S9" i="1"/>
  <c r="S8" i="1"/>
  <c r="S7" i="1"/>
  <c r="S6" i="1"/>
  <c r="S5" i="1"/>
  <c r="P6" i="1"/>
  <c r="P7" i="1"/>
  <c r="P8" i="1"/>
  <c r="P10" i="1"/>
  <c r="P11" i="1"/>
  <c r="P12" i="1"/>
  <c r="P13" i="1"/>
  <c r="P14" i="1"/>
  <c r="Q9" i="1"/>
  <c r="Q10" i="1"/>
  <c r="Q11" i="1"/>
  <c r="Q12" i="1"/>
  <c r="Q13" i="1"/>
  <c r="Q14" i="1"/>
  <c r="P9" i="1"/>
  <c r="Q6" i="1"/>
  <c r="R6" i="1"/>
  <c r="U6" i="1"/>
  <c r="Z6" i="1"/>
  <c r="Q7" i="1"/>
  <c r="R7" i="1"/>
  <c r="U7" i="1"/>
  <c r="Z7" i="1"/>
  <c r="Q8" i="1"/>
  <c r="R8" i="1"/>
  <c r="U8" i="1"/>
  <c r="Z8" i="1"/>
  <c r="R9" i="1"/>
  <c r="U9" i="1"/>
  <c r="Z9" i="1"/>
  <c r="R10" i="1"/>
  <c r="U10" i="1"/>
  <c r="Z10" i="1"/>
  <c r="R11" i="1"/>
  <c r="U11" i="1"/>
  <c r="Z11" i="1"/>
  <c r="R12" i="1"/>
  <c r="U12" i="1"/>
  <c r="Z12" i="1"/>
  <c r="R13" i="1"/>
  <c r="U13" i="1"/>
  <c r="Z13" i="1"/>
  <c r="R14" i="1"/>
  <c r="U14" i="1"/>
  <c r="Z14" i="1"/>
  <c r="U5" i="1"/>
  <c r="Z5" i="1"/>
  <c r="V6" i="1"/>
  <c r="Y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5" i="1"/>
  <c r="Y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5" i="1"/>
  <c r="X5" i="1"/>
  <c r="K6" i="1"/>
  <c r="K7" i="1"/>
  <c r="K8" i="1"/>
  <c r="K9" i="1"/>
  <c r="K10" i="1"/>
  <c r="K11" i="1"/>
  <c r="K12" i="1"/>
  <c r="K13" i="1"/>
  <c r="K14" i="1"/>
  <c r="K5" i="1"/>
</calcChain>
</file>

<file path=xl/sharedStrings.xml><?xml version="1.0" encoding="utf-8"?>
<sst xmlns="http://schemas.openxmlformats.org/spreadsheetml/2006/main" count="87" uniqueCount="62">
  <si>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</si>
  <si>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</si>
  <si>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</si>
  <si>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</si>
  <si>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</si>
  <si>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</si>
  <si>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</si>
  <si>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</si>
  <si>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</si>
  <si>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</si>
  <si>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</si>
  <si>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</si>
  <si>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</si>
  <si>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</si>
  <si>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</si>
  <si>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</si>
  <si>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</si>
  <si>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</si>
  <si>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</si>
  <si>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</si>
  <si>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</si>
  <si>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</si>
  <si>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</si>
  <si>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</si>
  <si>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</si>
  <si>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</si>
  <si>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</si>
  <si>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</si>
  <si>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</si>
  <si>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</si>
  <si>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</si>
  <si>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</si>
  <si>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</si>
  <si>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</si>
  <si>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</si>
  <si>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</si>
  <si>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_0-1</t>
  </si>
  <si>
    <t>_1-2</t>
  </si>
  <si>
    <t>_2-3</t>
  </si>
  <si>
    <t>_3-4</t>
  </si>
  <si>
    <t>_4-5</t>
  </si>
  <si>
    <t>_5-6</t>
  </si>
  <si>
    <t>_6-7</t>
  </si>
  <si>
    <t>_7-8</t>
  </si>
  <si>
    <t>_8-9</t>
  </si>
  <si>
    <t>_9-10</t>
  </si>
  <si>
    <t>Dry weight</t>
  </si>
  <si>
    <t>top layer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</si>
  <si>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</si>
  <si>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</si>
  <si>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</si>
  <si>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</si>
  <si>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</si>
  <si>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</si>
  <si>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</si>
  <si>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</si>
  <si>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</si>
  <si>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</si>
  <si>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</si>
  <si>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Tray tipped upside down before muffle, sample placed back in tray, lost some dust</t>
  </si>
  <si>
    <t>**</t>
  </si>
  <si>
    <t>**spilled before second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</si>
</sst>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9" fillId="0" borderId="0" xfId="1" applyFont="1" applyBorder="1" applyAlignment="1">
      <alignment horizontal="right"/>
    </xf>
    <xf numFmtId="164" fontId="0" fillId="2" borderId="0" xfId="0" applyNumberFormat="1" applyFill="1"/>
    <xf numFmtId="164" fontId="0" fillId="3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tabSelected="1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A21" sqref="A21"/>
    </sheetView>
  </sheetViews>
  <sheetFormatPr baseColWidth="10" defaultColWidth="8.83203125" defaultRowHeight="15" x14ac:dyDescent="0.2"/>
  <cols>
    <col min="1" max="1" width="12" bestFit="1" customWidth="1"/>
    <col min="2" max="2" width="12.6640625" bestFit="1" customWidth="1"/>
    <col min="3" max="3" width="8.83203125" style="25"/>
    <col min="4" max="4" width="9.1640625" style="29" customWidth="1"/>
    <col min="5" max="5" width="9.1640625" customWidth="1"/>
    <col min="6" max="6" width="7.33203125" customWidth="1"/>
    <col min="7" max="7" width="8.5" style="25" customWidth="1"/>
    <col min="8" max="8" width="10" style="25" customWidth="1"/>
    <col min="9" max="9" width="8.83203125" customWidth="1"/>
    <col min="10" max="10" width="9.5" customWidth="1"/>
    <col min="11" max="11" width="8.83203125" customWidth="1"/>
    <col min="12" max="12" width="9.33203125" style="29" customWidth="1"/>
    <col min="13" max="13" width="8.5" style="25" customWidth="1"/>
    <col min="14" max="14" width="9.5" style="29" customWidth="1"/>
    <col min="15" max="15" width="9.5" customWidth="1"/>
    <col min="17" max="17" width="13.33203125" style="29" bestFit="1" customWidth="1"/>
    <col min="18" max="18" width="8.83203125" style="25"/>
    <col min="20" max="20" width="8.33203125" customWidth="1"/>
    <col min="24" max="24" width="10.5" bestFit="1" customWidth="1"/>
    <col min="25" max="25" width="9.83203125" bestFit="1" customWidth="1"/>
  </cols>
  <sheetData>
    <row r="1" spans="1:27" x14ac:dyDescent="0.2">
      <c r="A1" s="1" t="s">
        <v>0</v>
      </c>
      <c r="B1" s="1" t="s">
        <v>1</v>
      </c>
      <c r="C1" s="2" t="s">
        <v>2</v>
      </c>
      <c r="D1" s="37" t="s">
        <v>3</v>
      </c>
      <c r="E1" s="38"/>
      <c r="F1" s="38"/>
      <c r="G1" s="38"/>
      <c r="H1" s="3" t="s">
        <v>4</v>
      </c>
      <c r="I1" s="39" t="s">
        <v>5</v>
      </c>
      <c r="J1" s="40"/>
      <c r="K1" s="40"/>
      <c r="L1" s="40"/>
      <c r="M1" s="4"/>
      <c r="N1" s="39" t="s">
        <v>6</v>
      </c>
      <c r="O1" s="40"/>
      <c r="P1" s="40"/>
      <c r="Q1" s="40"/>
      <c r="R1" s="4"/>
      <c r="S1" s="5" t="s">
        <v>7</v>
      </c>
      <c r="T1" s="5"/>
      <c r="Y1" s="36" t="s">
        <v>46</v>
      </c>
      <c r="Z1" s="36"/>
    </row>
    <row r="2" spans="1:27" x14ac:dyDescent="0.2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41" t="s">
        <v>13</v>
      </c>
      <c r="J2" s="42"/>
      <c r="K2" s="42"/>
      <c r="L2" s="42"/>
      <c r="M2" s="2"/>
      <c r="N2" s="41" t="s">
        <v>13</v>
      </c>
      <c r="O2" s="42"/>
      <c r="P2" s="42"/>
      <c r="Q2" s="42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7" x14ac:dyDescent="0.2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7" x14ac:dyDescent="0.2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7" x14ac:dyDescent="0.2">
      <c r="A5">
        <v>6711</v>
      </c>
      <c r="B5" t="s">
        <v>36</v>
      </c>
      <c r="C5" s="25" t="s">
        <v>49</v>
      </c>
      <c r="D5">
        <v>1.0266999999999999</v>
      </c>
      <c r="E5">
        <v>1.0264</v>
      </c>
      <c r="F5" s="26">
        <f t="shared" ref="F5:F14" si="0">D5-E5</f>
        <v>2.9999999999996696E-4</v>
      </c>
      <c r="G5" s="31">
        <f>AVERAGE(D5:E5)</f>
        <v>1.0265499999999999</v>
      </c>
      <c r="H5" s="27">
        <v>4.6795</v>
      </c>
      <c r="I5" s="26">
        <v>3.0274000000000001</v>
      </c>
      <c r="J5" s="26">
        <v>3.0274999999999999</v>
      </c>
      <c r="K5" s="26">
        <f>J5-I5</f>
        <v>9.9999999999766942E-5</v>
      </c>
      <c r="L5" s="28">
        <f>AVERAGE(I5:J5)</f>
        <v>3.02745</v>
      </c>
      <c r="M5" s="27">
        <f>L5-G5</f>
        <v>2.0009000000000001</v>
      </c>
      <c r="N5" s="26">
        <v>2.9777999999999998</v>
      </c>
      <c r="O5" s="33" t="s">
        <v>60</v>
      </c>
      <c r="P5" s="30" t="e">
        <f>N5-O5</f>
        <v>#VALUE!</v>
      </c>
      <c r="Q5" s="28">
        <f t="shared" ref="Q5:Q14" si="1">AVERAGE(N5:O5)</f>
        <v>2.9777999999999998</v>
      </c>
      <c r="R5" s="27">
        <f t="shared" ref="R5:R14" si="2">Q5-G5</f>
        <v>1.9512499999999999</v>
      </c>
      <c r="S5" s="30">
        <f>H5-M5-G5</f>
        <v>1.65205</v>
      </c>
      <c r="T5" s="30">
        <f>M5</f>
        <v>2.0009000000000001</v>
      </c>
      <c r="U5" s="26">
        <f>R5</f>
        <v>1.9512499999999999</v>
      </c>
      <c r="V5" s="26">
        <f>T5-U5</f>
        <v>4.9650000000000194E-2</v>
      </c>
      <c r="W5" s="26">
        <f t="shared" ref="W5:W14" si="3">H5-G5</f>
        <v>3.6529500000000001</v>
      </c>
      <c r="X5" s="26">
        <f>S5/W5*100</f>
        <v>45.225092048891987</v>
      </c>
      <c r="Y5" s="26">
        <f>V5/T5*100</f>
        <v>2.4813833774801437</v>
      </c>
      <c r="Z5" s="26">
        <f>U5/T5*100</f>
        <v>97.518616622519858</v>
      </c>
    </row>
    <row r="6" spans="1:27" x14ac:dyDescent="0.2">
      <c r="A6">
        <v>6711</v>
      </c>
      <c r="B6" t="s">
        <v>37</v>
      </c>
      <c r="C6" s="25" t="s">
        <v>50</v>
      </c>
      <c r="D6">
        <v>1.0152000000000001</v>
      </c>
      <c r="E6">
        <v>1.0153000000000001</v>
      </c>
      <c r="F6" s="26">
        <f t="shared" si="0"/>
        <v>-9.9999999999988987E-5</v>
      </c>
      <c r="G6" s="31">
        <f t="shared" ref="G6:G14" si="4">AVERAGE(D6:E6)</f>
        <v>1.01525</v>
      </c>
      <c r="H6" s="27">
        <v>4.8899999999999997</v>
      </c>
      <c r="I6" s="26">
        <v>3.5842000000000001</v>
      </c>
      <c r="J6" s="26">
        <v>3.5842000000000001</v>
      </c>
      <c r="K6" s="26">
        <f t="shared" ref="K6:K14" si="5">J6-I6</f>
        <v>0</v>
      </c>
      <c r="L6" s="28">
        <f t="shared" ref="L6:L14" si="6">AVERAGE(I6:J6)</f>
        <v>3.5842000000000001</v>
      </c>
      <c r="M6" s="27">
        <f t="shared" ref="M6:M14" si="7">L6-G6</f>
        <v>2.5689500000000001</v>
      </c>
      <c r="N6" s="26">
        <v>3.5423</v>
      </c>
      <c r="O6" s="26">
        <v>3.5428000000000002</v>
      </c>
      <c r="P6" s="30">
        <f t="shared" ref="P6:P14" si="8">N6-O6</f>
        <v>-5.0000000000016698E-4</v>
      </c>
      <c r="Q6" s="28">
        <f t="shared" si="1"/>
        <v>3.5425500000000003</v>
      </c>
      <c r="R6" s="27">
        <f t="shared" si="2"/>
        <v>2.5273000000000003</v>
      </c>
      <c r="S6" s="30">
        <f t="shared" ref="S6:S14" si="9">H6-M6-G6</f>
        <v>1.3057999999999996</v>
      </c>
      <c r="T6" s="30">
        <f t="shared" ref="T6:T14" si="10">M6</f>
        <v>2.5689500000000001</v>
      </c>
      <c r="U6" s="26">
        <f t="shared" ref="U6:U14" si="11">R6</f>
        <v>2.5273000000000003</v>
      </c>
      <c r="V6" s="26">
        <f t="shared" ref="V6:V14" si="12">T6-U6</f>
        <v>4.1649999999999743E-2</v>
      </c>
      <c r="W6" s="26">
        <f t="shared" si="3"/>
        <v>3.8747499999999997</v>
      </c>
      <c r="X6" s="26">
        <f t="shared" ref="X6:X14" si="13">S6/W6*100</f>
        <v>33.700238725079032</v>
      </c>
      <c r="Y6" s="26">
        <f t="shared" ref="Y6:Y14" si="14">V6/T6*100</f>
        <v>1.6212849607816322</v>
      </c>
      <c r="Z6" s="26">
        <f t="shared" ref="Z6:Z14" si="15">U6/T6*100</f>
        <v>98.378715039218363</v>
      </c>
    </row>
    <row r="7" spans="1:27" x14ac:dyDescent="0.2">
      <c r="A7">
        <v>6711</v>
      </c>
      <c r="B7" t="s">
        <v>38</v>
      </c>
      <c r="C7" s="25" t="s">
        <v>51</v>
      </c>
      <c r="D7">
        <v>1.0142</v>
      </c>
      <c r="E7">
        <v>1.0138</v>
      </c>
      <c r="F7" s="26">
        <f t="shared" si="0"/>
        <v>3.9999999999995595E-4</v>
      </c>
      <c r="G7" s="31">
        <f t="shared" si="4"/>
        <v>1.014</v>
      </c>
      <c r="H7" s="27">
        <v>4.4557000000000002</v>
      </c>
      <c r="I7" s="26">
        <v>3.3574999999999999</v>
      </c>
      <c r="J7" s="26">
        <v>3.3574999999999999</v>
      </c>
      <c r="K7" s="26">
        <f t="shared" si="5"/>
        <v>0</v>
      </c>
      <c r="L7" s="28">
        <f t="shared" si="6"/>
        <v>3.3574999999999999</v>
      </c>
      <c r="M7" s="27">
        <f t="shared" si="7"/>
        <v>2.3434999999999997</v>
      </c>
      <c r="N7" s="26">
        <v>3.3246000000000002</v>
      </c>
      <c r="O7" s="26">
        <v>3.3246000000000002</v>
      </c>
      <c r="P7" s="30">
        <f t="shared" si="8"/>
        <v>0</v>
      </c>
      <c r="Q7" s="28">
        <f t="shared" si="1"/>
        <v>3.3246000000000002</v>
      </c>
      <c r="R7" s="27">
        <f t="shared" si="2"/>
        <v>2.3106</v>
      </c>
      <c r="S7" s="30">
        <f t="shared" si="9"/>
        <v>1.0982000000000005</v>
      </c>
      <c r="T7" s="30">
        <f t="shared" si="10"/>
        <v>2.3434999999999997</v>
      </c>
      <c r="U7" s="26">
        <f t="shared" si="11"/>
        <v>2.3106</v>
      </c>
      <c r="V7" s="26">
        <f t="shared" si="12"/>
        <v>3.2899999999999707E-2</v>
      </c>
      <c r="W7" s="26">
        <f t="shared" si="3"/>
        <v>3.4417</v>
      </c>
      <c r="X7" s="26">
        <f t="shared" si="13"/>
        <v>31.908649795159384</v>
      </c>
      <c r="Y7" s="26">
        <f t="shared" si="14"/>
        <v>1.4038830808619462</v>
      </c>
      <c r="Z7" s="26">
        <f t="shared" si="15"/>
        <v>98.596116919138055</v>
      </c>
    </row>
    <row r="8" spans="1:27" x14ac:dyDescent="0.2">
      <c r="A8">
        <v>6711</v>
      </c>
      <c r="B8" t="s">
        <v>39</v>
      </c>
      <c r="C8" s="25" t="s">
        <v>52</v>
      </c>
      <c r="D8">
        <v>1.0165</v>
      </c>
      <c r="E8">
        <v>1.0167999999999999</v>
      </c>
      <c r="F8" s="26">
        <f t="shared" si="0"/>
        <v>-2.9999999999996696E-4</v>
      </c>
      <c r="G8" s="31">
        <f t="shared" si="4"/>
        <v>1.0166499999999998</v>
      </c>
      <c r="H8" s="27">
        <v>4.7984999999999998</v>
      </c>
      <c r="I8" s="26">
        <v>3.6295000000000002</v>
      </c>
      <c r="J8" s="26">
        <v>3.6295000000000002</v>
      </c>
      <c r="K8" s="26">
        <f t="shared" si="5"/>
        <v>0</v>
      </c>
      <c r="L8" s="28">
        <f t="shared" si="6"/>
        <v>3.6295000000000002</v>
      </c>
      <c r="M8" s="27">
        <f t="shared" si="7"/>
        <v>2.6128500000000003</v>
      </c>
      <c r="N8" s="26">
        <v>3.5950000000000002</v>
      </c>
      <c r="O8" s="26">
        <v>3.5951</v>
      </c>
      <c r="P8" s="30">
        <f t="shared" si="8"/>
        <v>-9.9999999999766942E-5</v>
      </c>
      <c r="Q8" s="28">
        <f t="shared" si="1"/>
        <v>3.5950500000000001</v>
      </c>
      <c r="R8" s="27">
        <f t="shared" si="2"/>
        <v>2.5784000000000002</v>
      </c>
      <c r="S8" s="30">
        <f t="shared" si="9"/>
        <v>1.1689999999999996</v>
      </c>
      <c r="T8" s="30">
        <f t="shared" si="10"/>
        <v>2.6128500000000003</v>
      </c>
      <c r="U8" s="26">
        <f t="shared" si="11"/>
        <v>2.5784000000000002</v>
      </c>
      <c r="V8" s="26">
        <f t="shared" si="12"/>
        <v>3.4450000000000092E-2</v>
      </c>
      <c r="W8" s="26">
        <f t="shared" si="3"/>
        <v>3.7818499999999999</v>
      </c>
      <c r="X8" s="26">
        <f t="shared" si="13"/>
        <v>30.910797625500734</v>
      </c>
      <c r="Y8" s="26">
        <f t="shared" si="14"/>
        <v>1.3184836481236997</v>
      </c>
      <c r="Z8" s="26">
        <f t="shared" si="15"/>
        <v>98.681516351876297</v>
      </c>
    </row>
    <row r="9" spans="1:27" x14ac:dyDescent="0.2">
      <c r="A9">
        <v>6711</v>
      </c>
      <c r="B9" t="s">
        <v>40</v>
      </c>
      <c r="C9" s="25" t="s">
        <v>53</v>
      </c>
      <c r="D9">
        <v>1.0043</v>
      </c>
      <c r="E9">
        <v>1.0046999999999999</v>
      </c>
      <c r="F9" s="26">
        <f t="shared" si="0"/>
        <v>-3.9999999999995595E-4</v>
      </c>
      <c r="G9" s="31">
        <f t="shared" si="4"/>
        <v>1.0044999999999999</v>
      </c>
      <c r="H9" s="27">
        <v>4.4518000000000004</v>
      </c>
      <c r="I9" s="26">
        <v>3.4375</v>
      </c>
      <c r="J9" s="26">
        <v>3.4369999999999998</v>
      </c>
      <c r="K9" s="26">
        <f t="shared" si="5"/>
        <v>-5.0000000000016698E-4</v>
      </c>
      <c r="L9" s="28">
        <f t="shared" si="6"/>
        <v>3.4372499999999997</v>
      </c>
      <c r="M9" s="27">
        <f t="shared" si="7"/>
        <v>2.4327499999999995</v>
      </c>
      <c r="N9" s="26">
        <v>3.4058000000000002</v>
      </c>
      <c r="O9" s="26">
        <v>3.4062999999999999</v>
      </c>
      <c r="P9" s="30">
        <f t="shared" si="8"/>
        <v>-4.9999999999972289E-4</v>
      </c>
      <c r="Q9" s="28">
        <f t="shared" si="1"/>
        <v>3.40605</v>
      </c>
      <c r="R9" s="27">
        <f t="shared" si="2"/>
        <v>2.4015500000000003</v>
      </c>
      <c r="S9" s="30">
        <f t="shared" si="9"/>
        <v>1.014550000000001</v>
      </c>
      <c r="T9" s="30">
        <f t="shared" si="10"/>
        <v>2.4327499999999995</v>
      </c>
      <c r="U9" s="26">
        <f t="shared" si="11"/>
        <v>2.4015500000000003</v>
      </c>
      <c r="V9" s="26">
        <f t="shared" si="12"/>
        <v>3.1199999999999228E-2</v>
      </c>
      <c r="W9" s="26">
        <f t="shared" si="3"/>
        <v>3.4473000000000003</v>
      </c>
      <c r="X9" s="26">
        <f t="shared" si="13"/>
        <v>29.430278768891622</v>
      </c>
      <c r="Y9" s="26">
        <f t="shared" si="14"/>
        <v>1.2824992292672586</v>
      </c>
      <c r="Z9" s="26">
        <f t="shared" si="15"/>
        <v>98.717500770732741</v>
      </c>
    </row>
    <row r="10" spans="1:27" x14ac:dyDescent="0.2">
      <c r="A10">
        <v>6711</v>
      </c>
      <c r="B10" t="s">
        <v>41</v>
      </c>
      <c r="C10" s="25" t="s">
        <v>54</v>
      </c>
      <c r="D10">
        <v>1.0069999999999999</v>
      </c>
      <c r="E10">
        <v>1.0073000000000001</v>
      </c>
      <c r="F10" s="26">
        <f t="shared" si="0"/>
        <v>-3.00000000000189E-4</v>
      </c>
      <c r="G10" s="31">
        <f t="shared" si="4"/>
        <v>1.00715</v>
      </c>
      <c r="H10" s="27">
        <v>4.7648999999999999</v>
      </c>
      <c r="I10" s="26">
        <v>3.6941000000000002</v>
      </c>
      <c r="J10" s="26">
        <v>3.6945999999999999</v>
      </c>
      <c r="K10" s="34">
        <f t="shared" si="5"/>
        <v>4.9999999999972289E-4</v>
      </c>
      <c r="L10" s="28">
        <f t="shared" si="6"/>
        <v>3.69435</v>
      </c>
      <c r="M10" s="27">
        <f t="shared" si="7"/>
        <v>2.6871999999999998</v>
      </c>
      <c r="N10" s="28">
        <v>3.66</v>
      </c>
      <c r="O10" s="26">
        <v>3.6602000000000001</v>
      </c>
      <c r="P10" s="30">
        <f t="shared" si="8"/>
        <v>-1.9999999999997797E-4</v>
      </c>
      <c r="Q10" s="28">
        <f t="shared" si="1"/>
        <v>3.6600999999999999</v>
      </c>
      <c r="R10" s="27">
        <f t="shared" si="2"/>
        <v>2.6529499999999997</v>
      </c>
      <c r="S10" s="30">
        <f t="shared" si="9"/>
        <v>1.0705500000000001</v>
      </c>
      <c r="T10" s="30">
        <f t="shared" si="10"/>
        <v>2.6871999999999998</v>
      </c>
      <c r="U10" s="26">
        <f t="shared" si="11"/>
        <v>2.6529499999999997</v>
      </c>
      <c r="V10" s="26">
        <f t="shared" si="12"/>
        <v>3.4250000000000114E-2</v>
      </c>
      <c r="W10" s="26">
        <f t="shared" si="3"/>
        <v>3.7577499999999997</v>
      </c>
      <c r="X10" s="26">
        <f t="shared" si="13"/>
        <v>28.489122480207573</v>
      </c>
      <c r="Y10" s="26">
        <f t="shared" si="14"/>
        <v>1.2745608812146516</v>
      </c>
      <c r="Z10" s="26">
        <f t="shared" si="15"/>
        <v>98.725439118785346</v>
      </c>
    </row>
    <row r="11" spans="1:27" x14ac:dyDescent="0.2">
      <c r="A11">
        <v>6711</v>
      </c>
      <c r="B11" t="s">
        <v>42</v>
      </c>
      <c r="C11" s="25" t="s">
        <v>55</v>
      </c>
      <c r="D11">
        <v>1.0052000000000001</v>
      </c>
      <c r="E11">
        <v>1.0049999999999999</v>
      </c>
      <c r="F11" s="26">
        <f t="shared" si="0"/>
        <v>2.0000000000020002E-4</v>
      </c>
      <c r="G11" s="31">
        <f t="shared" si="4"/>
        <v>1.0051000000000001</v>
      </c>
      <c r="H11" s="27">
        <v>4.8752000000000004</v>
      </c>
      <c r="I11" s="26">
        <v>3.8494000000000002</v>
      </c>
      <c r="J11" s="26">
        <v>3.8498000000000001</v>
      </c>
      <c r="K11" s="34">
        <f t="shared" si="5"/>
        <v>3.9999999999995595E-4</v>
      </c>
      <c r="L11" s="28">
        <f t="shared" si="6"/>
        <v>3.8496000000000001</v>
      </c>
      <c r="M11" s="27">
        <f t="shared" si="7"/>
        <v>2.8445</v>
      </c>
      <c r="N11" s="26">
        <v>3.8184999999999998</v>
      </c>
      <c r="O11" s="26">
        <v>3.8186</v>
      </c>
      <c r="P11" s="30">
        <f t="shared" si="8"/>
        <v>-1.0000000000021103E-4</v>
      </c>
      <c r="Q11" s="28">
        <f t="shared" si="1"/>
        <v>3.8185500000000001</v>
      </c>
      <c r="R11" s="27">
        <f t="shared" si="2"/>
        <v>2.81345</v>
      </c>
      <c r="S11" s="30">
        <f t="shared" si="9"/>
        <v>1.0256000000000003</v>
      </c>
      <c r="T11" s="30">
        <f t="shared" si="10"/>
        <v>2.8445</v>
      </c>
      <c r="U11" s="26">
        <f t="shared" si="11"/>
        <v>2.81345</v>
      </c>
      <c r="V11" s="26">
        <f t="shared" si="12"/>
        <v>3.1050000000000022E-2</v>
      </c>
      <c r="W11" s="26">
        <f t="shared" si="3"/>
        <v>3.8701000000000003</v>
      </c>
      <c r="X11" s="26">
        <f t="shared" si="13"/>
        <v>26.500607219451698</v>
      </c>
      <c r="Y11" s="26">
        <f t="shared" si="14"/>
        <v>1.0915802425733878</v>
      </c>
      <c r="Z11" s="26">
        <f t="shared" si="15"/>
        <v>98.908419757426614</v>
      </c>
    </row>
    <row r="12" spans="1:27" x14ac:dyDescent="0.2">
      <c r="A12">
        <v>6711</v>
      </c>
      <c r="B12" t="s">
        <v>43</v>
      </c>
      <c r="C12" s="25" t="s">
        <v>56</v>
      </c>
      <c r="D12">
        <v>1.0226999999999999</v>
      </c>
      <c r="E12">
        <v>1.0228999999999999</v>
      </c>
      <c r="F12" s="26">
        <f t="shared" si="0"/>
        <v>-1.9999999999997797E-4</v>
      </c>
      <c r="G12" s="31">
        <f t="shared" si="4"/>
        <v>1.0227999999999999</v>
      </c>
      <c r="H12" s="27">
        <v>4.9771999999999998</v>
      </c>
      <c r="I12" s="26">
        <v>3.9866999999999999</v>
      </c>
      <c r="J12" s="26">
        <v>3.9870000000000001</v>
      </c>
      <c r="K12" s="34">
        <f t="shared" si="5"/>
        <v>3.00000000000189E-4</v>
      </c>
      <c r="L12" s="28">
        <f t="shared" si="6"/>
        <v>3.98685</v>
      </c>
      <c r="M12" s="27">
        <f t="shared" si="7"/>
        <v>2.9640500000000003</v>
      </c>
      <c r="N12" s="26">
        <v>3.9571999999999998</v>
      </c>
      <c r="O12" s="26">
        <v>3.9577</v>
      </c>
      <c r="P12" s="30">
        <f t="shared" si="8"/>
        <v>-5.0000000000016698E-4</v>
      </c>
      <c r="Q12" s="28">
        <f t="shared" si="1"/>
        <v>3.9574499999999997</v>
      </c>
      <c r="R12" s="27">
        <f t="shared" si="2"/>
        <v>2.9346499999999995</v>
      </c>
      <c r="S12" s="30">
        <f t="shared" si="9"/>
        <v>0.99034999999999962</v>
      </c>
      <c r="T12" s="30">
        <f t="shared" si="10"/>
        <v>2.9640500000000003</v>
      </c>
      <c r="U12" s="26">
        <f t="shared" si="11"/>
        <v>2.9346499999999995</v>
      </c>
      <c r="V12" s="26">
        <f t="shared" si="12"/>
        <v>2.9400000000000759E-2</v>
      </c>
      <c r="W12" s="26">
        <f t="shared" si="3"/>
        <v>3.9543999999999997</v>
      </c>
      <c r="X12" s="26">
        <f t="shared" si="13"/>
        <v>25.044254501314985</v>
      </c>
      <c r="Y12" s="26">
        <f t="shared" si="14"/>
        <v>0.99188610178643255</v>
      </c>
      <c r="Z12" s="26">
        <f t="shared" si="15"/>
        <v>99.008113898213566</v>
      </c>
    </row>
    <row r="13" spans="1:27" x14ac:dyDescent="0.2">
      <c r="A13">
        <v>6711</v>
      </c>
      <c r="B13" t="s">
        <v>44</v>
      </c>
      <c r="C13" s="25" t="s">
        <v>57</v>
      </c>
      <c r="D13">
        <v>1.0126999999999999</v>
      </c>
      <c r="E13">
        <v>1.0126999999999999</v>
      </c>
      <c r="F13" s="26">
        <f t="shared" si="0"/>
        <v>0</v>
      </c>
      <c r="G13" s="31">
        <f t="shared" si="4"/>
        <v>1.0126999999999999</v>
      </c>
      <c r="H13" s="27">
        <v>4.8817000000000004</v>
      </c>
      <c r="I13" s="26">
        <v>3.9196</v>
      </c>
      <c r="J13" s="26">
        <v>3.9192999999999998</v>
      </c>
      <c r="K13" s="26">
        <f t="shared" si="5"/>
        <v>-3.00000000000189E-4</v>
      </c>
      <c r="L13" s="28">
        <f t="shared" si="6"/>
        <v>3.9194499999999999</v>
      </c>
      <c r="M13" s="27">
        <f t="shared" si="7"/>
        <v>2.9067499999999997</v>
      </c>
      <c r="N13" s="26">
        <v>3.8814000000000002</v>
      </c>
      <c r="O13" s="26">
        <v>3.8809</v>
      </c>
      <c r="P13" s="30">
        <f t="shared" si="8"/>
        <v>5.0000000000016698E-4</v>
      </c>
      <c r="Q13" s="28">
        <f t="shared" si="1"/>
        <v>3.8811499999999999</v>
      </c>
      <c r="R13" s="27">
        <f t="shared" si="2"/>
        <v>2.8684500000000002</v>
      </c>
      <c r="S13" s="30">
        <f t="shared" si="9"/>
        <v>0.96225000000000072</v>
      </c>
      <c r="T13" s="30">
        <f t="shared" si="10"/>
        <v>2.9067499999999997</v>
      </c>
      <c r="U13" s="26">
        <f t="shared" si="11"/>
        <v>2.8684500000000002</v>
      </c>
      <c r="V13" s="26">
        <f t="shared" si="12"/>
        <v>3.8299999999999557E-2</v>
      </c>
      <c r="W13" s="26">
        <f t="shared" si="3"/>
        <v>3.8690000000000007</v>
      </c>
      <c r="X13" s="26">
        <f t="shared" si="13"/>
        <v>24.870767640217124</v>
      </c>
      <c r="Y13" s="26">
        <f t="shared" si="14"/>
        <v>1.3176227745764018</v>
      </c>
      <c r="Z13" s="26">
        <f t="shared" si="15"/>
        <v>98.682377225423608</v>
      </c>
      <c r="AA13" s="35" t="s">
        <v>59</v>
      </c>
    </row>
    <row r="14" spans="1:27" x14ac:dyDescent="0.2">
      <c r="A14">
        <v>6711</v>
      </c>
      <c r="B14" t="s">
        <v>45</v>
      </c>
      <c r="C14" s="25" t="s">
        <v>58</v>
      </c>
      <c r="D14">
        <v>1.0206</v>
      </c>
      <c r="E14">
        <v>1.0206999999999999</v>
      </c>
      <c r="F14" s="26">
        <f t="shared" si="0"/>
        <v>-9.9999999999988987E-5</v>
      </c>
      <c r="G14" s="31">
        <f t="shared" si="4"/>
        <v>1.0206499999999998</v>
      </c>
      <c r="H14" s="27">
        <v>4.9904000000000002</v>
      </c>
      <c r="I14" s="26">
        <v>3.9660000000000002</v>
      </c>
      <c r="J14" s="26">
        <v>3.9655999999999998</v>
      </c>
      <c r="K14" s="26">
        <f t="shared" si="5"/>
        <v>-4.0000000000040004E-4</v>
      </c>
      <c r="L14" s="28">
        <f t="shared" si="6"/>
        <v>3.9657999999999998</v>
      </c>
      <c r="M14" s="27">
        <f t="shared" si="7"/>
        <v>2.9451499999999999</v>
      </c>
      <c r="N14" s="26">
        <v>3.9333</v>
      </c>
      <c r="O14" s="26">
        <v>3.9329000000000001</v>
      </c>
      <c r="P14" s="30">
        <f t="shared" si="8"/>
        <v>3.9999999999995595E-4</v>
      </c>
      <c r="Q14" s="28">
        <f t="shared" si="1"/>
        <v>3.9331</v>
      </c>
      <c r="R14" s="27">
        <f t="shared" si="2"/>
        <v>2.9124500000000002</v>
      </c>
      <c r="S14" s="30">
        <f t="shared" si="9"/>
        <v>1.0246000000000004</v>
      </c>
      <c r="T14" s="30">
        <f t="shared" si="10"/>
        <v>2.9451499999999999</v>
      </c>
      <c r="U14" s="26">
        <f t="shared" si="11"/>
        <v>2.9124500000000002</v>
      </c>
      <c r="V14" s="26">
        <f t="shared" si="12"/>
        <v>3.2699999999999729E-2</v>
      </c>
      <c r="W14" s="26">
        <f t="shared" si="3"/>
        <v>3.9697500000000003</v>
      </c>
      <c r="X14" s="26">
        <f t="shared" si="13"/>
        <v>25.81018955853644</v>
      </c>
      <c r="Y14" s="26">
        <f t="shared" si="14"/>
        <v>1.1102999847206332</v>
      </c>
      <c r="Z14" s="26">
        <f t="shared" si="15"/>
        <v>98.889700015279374</v>
      </c>
    </row>
    <row r="15" spans="1:27" x14ac:dyDescent="0.2">
      <c r="D15" s="28"/>
      <c r="E15" s="26"/>
      <c r="F15" s="26"/>
      <c r="G15" s="27"/>
      <c r="H15" s="27"/>
      <c r="J15" s="26"/>
      <c r="K15" s="26"/>
      <c r="L15" s="28"/>
      <c r="M15" s="27"/>
      <c r="N15" s="28"/>
      <c r="O15" s="26"/>
      <c r="P15" s="26"/>
      <c r="Q15" s="28"/>
      <c r="R15" s="27"/>
      <c r="S15" s="26"/>
      <c r="T15" s="26"/>
      <c r="U15" s="26"/>
      <c r="V15" s="26"/>
      <c r="W15" s="26"/>
      <c r="X15" s="26"/>
      <c r="Y15" s="26"/>
      <c r="Z15" s="26"/>
    </row>
    <row r="16" spans="1:27" x14ac:dyDescent="0.2">
      <c r="A16" s="29">
        <v>6695</v>
      </c>
      <c r="B16" s="29" t="s">
        <v>47</v>
      </c>
      <c r="C16" s="25" t="s">
        <v>48</v>
      </c>
      <c r="D16">
        <v>1.0199</v>
      </c>
      <c r="E16">
        <v>1.0195000000000001</v>
      </c>
      <c r="F16" s="26">
        <f>D16-E16</f>
        <v>3.9999999999995595E-4</v>
      </c>
      <c r="G16" s="31">
        <f>AVERAGE(D16:E16)</f>
        <v>1.0197000000000001</v>
      </c>
      <c r="H16" s="25">
        <v>4.6669999999999998</v>
      </c>
      <c r="I16" s="32">
        <v>3.6850000000000001</v>
      </c>
      <c r="J16" s="32">
        <v>3.6850000000000001</v>
      </c>
      <c r="K16" s="26">
        <f>J16-I16</f>
        <v>0</v>
      </c>
      <c r="L16" s="28">
        <f>AVERAGE(I16:J16)</f>
        <v>3.6850000000000001</v>
      </c>
      <c r="M16" s="27">
        <f>L16-G16</f>
        <v>2.6653000000000002</v>
      </c>
      <c r="N16" s="13">
        <v>3.6671</v>
      </c>
      <c r="O16" s="13">
        <v>3.6669999999999998</v>
      </c>
      <c r="P16" s="13">
        <f>N16-O16</f>
        <v>1.0000000000021103E-4</v>
      </c>
      <c r="Q16" s="28">
        <f>AVERAGE(N16:O16)</f>
        <v>3.6670499999999997</v>
      </c>
      <c r="R16" s="27">
        <f>Q16-G16</f>
        <v>2.6473499999999994</v>
      </c>
      <c r="S16" s="30">
        <f>H16-M16-G16</f>
        <v>0.98199999999999954</v>
      </c>
      <c r="T16" s="30">
        <f>M16</f>
        <v>2.6653000000000002</v>
      </c>
      <c r="U16" s="26">
        <f>R16</f>
        <v>2.6473499999999994</v>
      </c>
      <c r="V16" s="26">
        <f>T16-U16</f>
        <v>1.7950000000000799E-2</v>
      </c>
      <c r="W16" s="26">
        <f>H16-G16</f>
        <v>3.6472999999999995</v>
      </c>
      <c r="X16" s="26">
        <f>S16/W16*100</f>
        <v>26.924025991829563</v>
      </c>
      <c r="Y16" s="26">
        <f>V16/T16*100</f>
        <v>0.67347015345367489</v>
      </c>
      <c r="Z16" s="26">
        <f>U16/T16*100</f>
        <v>99.326529846546336</v>
      </c>
    </row>
    <row r="17" spans="3:26" x14ac:dyDescent="0.2"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 t="s">
        <v>61</v>
      </c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3:26" x14ac:dyDescent="0.2">
      <c r="D18" s="28"/>
      <c r="E18" s="26"/>
      <c r="F18" s="26"/>
      <c r="G18" s="27"/>
      <c r="H18" s="27"/>
      <c r="I18" s="26"/>
      <c r="J18" s="26"/>
      <c r="K18" s="26"/>
      <c r="L18" s="26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3:26" x14ac:dyDescent="0.2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3:26" x14ac:dyDescent="0.2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3:26" x14ac:dyDescent="0.2"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3:26" x14ac:dyDescent="0.2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3:26" x14ac:dyDescent="0.2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3:26" x14ac:dyDescent="0.2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3:26" x14ac:dyDescent="0.2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3:26" x14ac:dyDescent="0.2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3:26" x14ac:dyDescent="0.2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3:26" x14ac:dyDescent="0.2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3:26" x14ac:dyDescent="0.2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3:26" x14ac:dyDescent="0.2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3:26" x14ac:dyDescent="0.2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3:26" x14ac:dyDescent="0.2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  <row r="33" spans="3:26" x14ac:dyDescent="0.2">
      <c r="C33"/>
      <c r="D33" s="28"/>
      <c r="E33" s="26"/>
      <c r="F33" s="26"/>
      <c r="G33" s="27"/>
      <c r="H33" s="27"/>
      <c r="I33" s="26"/>
      <c r="J33" s="26"/>
      <c r="K33" s="26"/>
      <c r="L33" s="28"/>
      <c r="M33" s="27"/>
      <c r="N33" s="28"/>
      <c r="O33" s="26"/>
      <c r="P33" s="26"/>
      <c r="Q33" s="28"/>
      <c r="R33" s="27"/>
      <c r="S33" s="26"/>
      <c r="T33" s="26"/>
      <c r="U33" s="26"/>
      <c r="V33" s="26"/>
      <c r="W33" s="26"/>
      <c r="X33" s="26"/>
      <c r="Y33" s="26"/>
      <c r="Z33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VIMS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Microsoft Office User</cp:lastModifiedBy>
  <dcterms:created xsi:type="dcterms:W3CDTF">2015-08-28T12:03:54Z</dcterms:created>
  <dcterms:modified xsi:type="dcterms:W3CDTF">2018-08-31T16:03:05Z</dcterms:modified>
</cp:coreProperties>
</file>