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O:\Sediment Dynamics DATA\York River\VT_SERDP Penetrometer work 2018-2019\YR180808 Goodwin Island SAND\Moisture\"/>
    </mc:Choice>
  </mc:AlternateContent>
  <bookViews>
    <workbookView xWindow="31575" yWindow="16200" windowWidth="15600" windowHeight="11640"/>
  </bookViews>
  <sheets>
    <sheet name="DATA" sheetId="1" r:id="rId1"/>
  </sheets>
  <calcPr calcId="152511" concurrentCalc="0"/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G6" i="1"/>
  <c r="G7" i="1"/>
  <c r="G8" i="1"/>
  <c r="G9" i="1"/>
  <c r="G10" i="1"/>
  <c r="G11" i="1"/>
  <c r="G12" i="1"/>
  <c r="G13" i="1"/>
  <c r="G14" i="1"/>
  <c r="G5" i="1"/>
  <c r="F6" i="1"/>
  <c r="F7" i="1"/>
  <c r="F8" i="1"/>
  <c r="F9" i="1"/>
  <c r="F10" i="1"/>
  <c r="F11" i="1"/>
  <c r="F12" i="1"/>
  <c r="F13" i="1"/>
  <c r="F14" i="1"/>
  <c r="F5" i="1"/>
  <c r="L14" i="1"/>
  <c r="M14" i="1"/>
  <c r="T14" i="1"/>
  <c r="L13" i="1"/>
  <c r="M13" i="1"/>
  <c r="T13" i="1"/>
  <c r="L12" i="1"/>
  <c r="M12" i="1"/>
  <c r="T12" i="1"/>
  <c r="L11" i="1"/>
  <c r="M11" i="1"/>
  <c r="T11" i="1"/>
  <c r="L10" i="1"/>
  <c r="M10" i="1"/>
  <c r="T10" i="1"/>
  <c r="L9" i="1"/>
  <c r="M9" i="1"/>
  <c r="T9" i="1"/>
  <c r="L8" i="1"/>
  <c r="M8" i="1"/>
  <c r="T8" i="1"/>
  <c r="L7" i="1"/>
  <c r="M7" i="1"/>
  <c r="T7" i="1"/>
  <c r="L6" i="1"/>
  <c r="M6" i="1"/>
  <c r="T6" i="1"/>
  <c r="L5" i="1"/>
  <c r="M5" i="1"/>
  <c r="T5" i="1"/>
  <c r="S14" i="1"/>
  <c r="S13" i="1"/>
  <c r="S12" i="1"/>
  <c r="S11" i="1"/>
  <c r="S10" i="1"/>
  <c r="S9" i="1"/>
  <c r="S8" i="1"/>
  <c r="S7" i="1"/>
  <c r="S6" i="1"/>
  <c r="S5" i="1"/>
  <c r="P5" i="1"/>
  <c r="P6" i="1"/>
  <c r="P7" i="1"/>
  <c r="P8" i="1"/>
  <c r="P10" i="1"/>
  <c r="P11" i="1"/>
  <c r="P12" i="1"/>
  <c r="P13" i="1"/>
  <c r="P14" i="1"/>
  <c r="Q9" i="1"/>
  <c r="Q10" i="1"/>
  <c r="Q11" i="1"/>
  <c r="Q12" i="1"/>
  <c r="Q13" i="1"/>
  <c r="Q14" i="1"/>
  <c r="P9" i="1"/>
  <c r="Q6" i="1"/>
  <c r="R6" i="1"/>
  <c r="U6" i="1"/>
  <c r="Z6" i="1"/>
  <c r="Q7" i="1"/>
  <c r="R7" i="1"/>
  <c r="U7" i="1"/>
  <c r="Z7" i="1"/>
  <c r="Q8" i="1"/>
  <c r="R8" i="1"/>
  <c r="U8" i="1"/>
  <c r="Z8" i="1"/>
  <c r="R9" i="1"/>
  <c r="U9" i="1"/>
  <c r="Z9" i="1"/>
  <c r="R10" i="1"/>
  <c r="U10" i="1"/>
  <c r="Z10" i="1"/>
  <c r="R11" i="1"/>
  <c r="U11" i="1"/>
  <c r="Z11" i="1"/>
  <c r="R12" i="1"/>
  <c r="U12" i="1"/>
  <c r="Z12" i="1"/>
  <c r="R13" i="1"/>
  <c r="U13" i="1"/>
  <c r="Z13" i="1"/>
  <c r="R14" i="1"/>
  <c r="U14" i="1"/>
  <c r="Z14" i="1"/>
  <c r="Q5" i="1"/>
  <c r="R5" i="1"/>
  <c r="U5" i="1"/>
  <c r="Z5" i="1"/>
  <c r="V6" i="1"/>
  <c r="Y6" i="1"/>
  <c r="V7" i="1"/>
  <c r="Y7" i="1"/>
  <c r="V8" i="1"/>
  <c r="Y8" i="1"/>
  <c r="V9" i="1"/>
  <c r="Y9" i="1"/>
  <c r="V10" i="1"/>
  <c r="Y10" i="1"/>
  <c r="V11" i="1"/>
  <c r="Y11" i="1"/>
  <c r="V12" i="1"/>
  <c r="Y12" i="1"/>
  <c r="V13" i="1"/>
  <c r="Y13" i="1"/>
  <c r="V14" i="1"/>
  <c r="Y14" i="1"/>
  <c r="V5" i="1"/>
  <c r="Y5" i="1"/>
  <c r="W6" i="1"/>
  <c r="X6" i="1"/>
  <c r="W7" i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5" i="1"/>
  <c r="X5" i="1"/>
</calcChain>
</file>

<file path=xl/sharedStrings.xml><?xml version="1.0" encoding="utf-8"?>
<sst xmlns="http://schemas.openxmlformats.org/spreadsheetml/2006/main" count="83" uniqueCount="58">
  <si>
    <t>STATION ID#</t>
  </si>
  <si>
    <t>Sample Label</t>
  </si>
  <si>
    <t>Tray #</t>
  </si>
  <si>
    <t>Wt Tray</t>
  </si>
  <si>
    <t>Tray+Sample</t>
  </si>
  <si>
    <t>Sample (103-105 deg C)</t>
  </si>
  <si>
    <t>Sample (550 deg C)</t>
  </si>
  <si>
    <t>Final</t>
  </si>
  <si>
    <t xml:space="preserve">Weight 1 </t>
  </si>
  <si>
    <t xml:space="preserve">Weight 2 </t>
  </si>
  <si>
    <t>Diff</t>
  </si>
  <si>
    <t>AVG WT</t>
  </si>
  <si>
    <t xml:space="preserve">Weight </t>
  </si>
  <si>
    <t>wt Tray + Sample</t>
  </si>
  <si>
    <t>H-M-G</t>
  </si>
  <si>
    <t>M</t>
  </si>
  <si>
    <t>R</t>
  </si>
  <si>
    <t>T-U</t>
  </si>
  <si>
    <t>H-G</t>
  </si>
  <si>
    <t>(g)</t>
  </si>
  <si>
    <t>diff</t>
  </si>
  <si>
    <t>AVG WT+tray</t>
  </si>
  <si>
    <t>Weight 1 (g)</t>
  </si>
  <si>
    <t>Weight 2 (g)</t>
  </si>
  <si>
    <t>AVG WT+Tray</t>
  </si>
  <si>
    <t>moisture</t>
  </si>
  <si>
    <t>TSS</t>
  </si>
  <si>
    <t>TFS</t>
  </si>
  <si>
    <t>TVS</t>
  </si>
  <si>
    <t>total</t>
  </si>
  <si>
    <t>%moisture</t>
  </si>
  <si>
    <t>%organics (TVS)</t>
  </si>
  <si>
    <t>% mud (TFS)</t>
  </si>
  <si>
    <t>v/t*100</t>
  </si>
  <si>
    <t>u/t*100</t>
  </si>
  <si>
    <t>s/w*100</t>
  </si>
  <si>
    <t>_0-1</t>
  </si>
  <si>
    <t>_1-2</t>
  </si>
  <si>
    <t>_2-3</t>
  </si>
  <si>
    <t>_3-4</t>
  </si>
  <si>
    <t>_4-5</t>
  </si>
  <si>
    <t>_5-6</t>
  </si>
  <si>
    <t>_6-7</t>
  </si>
  <si>
    <t>_7-8</t>
  </si>
  <si>
    <t>_8-9</t>
  </si>
  <si>
    <t>Dry weight</t>
  </si>
  <si>
    <t>ponar**</t>
  </si>
  <si>
    <t>** ponar is from YR180807 cruise up Pamunkey</t>
  </si>
  <si>
    <t>A027</t>
  </si>
  <si>
    <t>A028</t>
  </si>
  <si>
    <t>A029</t>
  </si>
  <si>
    <t>A030</t>
  </si>
  <si>
    <t>A031</t>
  </si>
  <si>
    <t>A032</t>
  </si>
  <si>
    <t>A033</t>
  </si>
  <si>
    <t>A034</t>
  </si>
  <si>
    <t>A035</t>
  </si>
  <si>
    <t>A036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</si>
</sst>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0"/>
      <name val="Verdana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0" xfId="0" applyFont="1"/>
    <xf numFmtId="0" fontId="3" fillId="0" borderId="0" xfId="1" applyFont="1" applyBorder="1"/>
    <xf numFmtId="0" fontId="3" fillId="0" borderId="1" xfId="1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0" fontId="5" fillId="0" borderId="1" xfId="1" applyFont="1" applyBorder="1"/>
    <xf numFmtId="0" fontId="1" fillId="0" borderId="1" xfId="0" applyFont="1" applyBorder="1"/>
    <xf numFmtId="0" fontId="2" fillId="0" borderId="0" xfId="1" applyBorder="1"/>
    <xf numFmtId="0" fontId="2" fillId="0" borderId="1" xfId="1" applyBorder="1"/>
    <xf numFmtId="0" fontId="5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Border="1"/>
    <xf numFmtId="165" fontId="5" fillId="0" borderId="0" xfId="1" applyNumberFormat="1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Border="1"/>
    <xf numFmtId="0" fontId="0" fillId="0" borderId="0" xfId="0" applyBorder="1"/>
    <xf numFmtId="164" fontId="6" fillId="0" borderId="0" xfId="0" applyNumberFormat="1" applyFont="1"/>
    <xf numFmtId="164" fontId="6" fillId="0" borderId="1" xfId="0" applyNumberFormat="1" applyFont="1" applyBorder="1"/>
    <xf numFmtId="0" fontId="6" fillId="0" borderId="1" xfId="0" applyFont="1" applyBorder="1"/>
    <xf numFmtId="0" fontId="6" fillId="0" borderId="0" xfId="0" applyFont="1"/>
    <xf numFmtId="164" fontId="0" fillId="0" borderId="0" xfId="0" applyNumberFormat="1" applyFill="1"/>
    <xf numFmtId="164" fontId="6" fillId="2" borderId="0" xfId="0" applyNumberFormat="1" applyFont="1" applyFill="1"/>
    <xf numFmtId="0" fontId="0" fillId="0" borderId="0" xfId="0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P14" sqref="P14"/>
    </sheetView>
  </sheetViews>
  <sheetFormatPr defaultColWidth="8.85546875" defaultRowHeight="15" x14ac:dyDescent="0.25"/>
  <cols>
    <col min="1" max="1" width="12" bestFit="1" customWidth="1"/>
    <col min="2" max="2" width="12.7109375" bestFit="1" customWidth="1"/>
    <col min="3" max="3" width="8.85546875" style="25"/>
    <col min="4" max="4" width="9.140625" style="29" customWidth="1"/>
    <col min="5" max="5" width="9.140625" customWidth="1"/>
    <col min="6" max="6" width="7.28515625" customWidth="1"/>
    <col min="7" max="7" width="8.42578125" style="25" customWidth="1"/>
    <col min="8" max="8" width="10" style="25" customWidth="1"/>
    <col min="9" max="9" width="8.85546875" customWidth="1"/>
    <col min="10" max="10" width="9.42578125" customWidth="1"/>
    <col min="11" max="11" width="8.85546875" customWidth="1"/>
    <col min="12" max="12" width="9.28515625" style="29" customWidth="1"/>
    <col min="13" max="13" width="8.42578125" style="25" customWidth="1"/>
    <col min="14" max="14" width="9.42578125" style="29" customWidth="1"/>
    <col min="15" max="15" width="9.42578125" customWidth="1"/>
    <col min="17" max="17" width="13.28515625" style="29" bestFit="1" customWidth="1"/>
    <col min="18" max="18" width="8.85546875" style="25"/>
    <col min="20" max="20" width="8.28515625" customWidth="1"/>
    <col min="24" max="24" width="10.42578125" bestFit="1" customWidth="1"/>
    <col min="25" max="25" width="9.85546875" bestFit="1" customWidth="1"/>
  </cols>
  <sheetData>
    <row r="1" spans="1:26" x14ac:dyDescent="0.25">
      <c r="A1" s="1" t="s">
        <v>0</v>
      </c>
      <c r="B1" s="1" t="s">
        <v>1</v>
      </c>
      <c r="C1" s="2" t="s">
        <v>2</v>
      </c>
      <c r="D1" s="37" t="s">
        <v>3</v>
      </c>
      <c r="E1" s="38"/>
      <c r="F1" s="38"/>
      <c r="G1" s="38"/>
      <c r="H1" s="3" t="s">
        <v>4</v>
      </c>
      <c r="I1" s="39" t="s">
        <v>5</v>
      </c>
      <c r="J1" s="40"/>
      <c r="K1" s="40"/>
      <c r="L1" s="40"/>
      <c r="M1" s="4"/>
      <c r="N1" s="39" t="s">
        <v>6</v>
      </c>
      <c r="O1" s="40"/>
      <c r="P1" s="40"/>
      <c r="Q1" s="40"/>
      <c r="R1" s="4"/>
      <c r="S1" s="5" t="s">
        <v>7</v>
      </c>
      <c r="T1" s="5"/>
      <c r="Y1" s="36" t="s">
        <v>45</v>
      </c>
      <c r="Z1" s="36"/>
    </row>
    <row r="2" spans="1:26" x14ac:dyDescent="0.25">
      <c r="A2" s="6"/>
      <c r="B2" s="6"/>
      <c r="C2" s="7"/>
      <c r="D2" s="8" t="s">
        <v>8</v>
      </c>
      <c r="E2" s="8" t="s">
        <v>9</v>
      </c>
      <c r="F2" s="8" t="s">
        <v>10</v>
      </c>
      <c r="G2" s="9" t="s">
        <v>11</v>
      </c>
      <c r="H2" s="10" t="s">
        <v>12</v>
      </c>
      <c r="I2" s="41" t="s">
        <v>13</v>
      </c>
      <c r="J2" s="42"/>
      <c r="K2" s="42"/>
      <c r="L2" s="42"/>
      <c r="M2" s="2"/>
      <c r="N2" s="41" t="s">
        <v>13</v>
      </c>
      <c r="O2" s="42"/>
      <c r="P2" s="42"/>
      <c r="Q2" s="42"/>
      <c r="R2" s="2"/>
      <c r="S2" t="s">
        <v>14</v>
      </c>
      <c r="T2" t="s">
        <v>15</v>
      </c>
      <c r="U2" t="s">
        <v>16</v>
      </c>
      <c r="V2" t="s">
        <v>17</v>
      </c>
      <c r="W2" t="s">
        <v>18</v>
      </c>
      <c r="X2" t="s">
        <v>35</v>
      </c>
      <c r="Y2" t="s">
        <v>33</v>
      </c>
      <c r="Z2" t="s">
        <v>34</v>
      </c>
    </row>
    <row r="3" spans="1:26" x14ac:dyDescent="0.25">
      <c r="A3" s="11"/>
      <c r="B3" s="11"/>
      <c r="C3" s="12"/>
      <c r="D3" s="13" t="s">
        <v>19</v>
      </c>
      <c r="E3" s="13" t="s">
        <v>19</v>
      </c>
      <c r="F3" s="13" t="s">
        <v>19</v>
      </c>
      <c r="G3" s="14" t="s">
        <v>19</v>
      </c>
      <c r="H3" s="15" t="s">
        <v>19</v>
      </c>
      <c r="I3" s="8" t="s">
        <v>8</v>
      </c>
      <c r="J3" s="8" t="s">
        <v>9</v>
      </c>
      <c r="K3" s="8" t="s">
        <v>20</v>
      </c>
      <c r="L3" s="16" t="s">
        <v>21</v>
      </c>
      <c r="M3" s="9" t="s">
        <v>11</v>
      </c>
      <c r="N3" s="8" t="s">
        <v>22</v>
      </c>
      <c r="O3" s="8" t="s">
        <v>23</v>
      </c>
      <c r="P3" s="8" t="s">
        <v>10</v>
      </c>
      <c r="Q3" s="17" t="s">
        <v>24</v>
      </c>
      <c r="R3" s="14" t="s">
        <v>11</v>
      </c>
      <c r="S3" s="18" t="s">
        <v>25</v>
      </c>
      <c r="T3" s="18" t="s">
        <v>26</v>
      </c>
      <c r="U3" s="18" t="s">
        <v>27</v>
      </c>
      <c r="V3" s="18" t="s">
        <v>28</v>
      </c>
      <c r="W3" s="18" t="s">
        <v>29</v>
      </c>
      <c r="X3" s="18" t="s">
        <v>30</v>
      </c>
      <c r="Y3" s="18" t="s">
        <v>31</v>
      </c>
      <c r="Z3" s="18" t="s">
        <v>32</v>
      </c>
    </row>
    <row r="4" spans="1:26" x14ac:dyDescent="0.25">
      <c r="A4" s="19"/>
      <c r="B4" s="19"/>
      <c r="C4" s="20"/>
      <c r="D4" s="19"/>
      <c r="E4" s="19"/>
      <c r="F4" s="19"/>
      <c r="G4" s="20"/>
      <c r="H4" s="20"/>
      <c r="I4" s="21" t="s">
        <v>19</v>
      </c>
      <c r="J4" s="21" t="s">
        <v>19</v>
      </c>
      <c r="K4" s="21" t="s">
        <v>19</v>
      </c>
      <c r="L4" s="21" t="s">
        <v>19</v>
      </c>
      <c r="M4" s="22" t="s">
        <v>19</v>
      </c>
      <c r="N4" s="21" t="s">
        <v>19</v>
      </c>
      <c r="O4" s="21" t="s">
        <v>19</v>
      </c>
      <c r="P4" s="21" t="s">
        <v>19</v>
      </c>
      <c r="Q4" s="23" t="s">
        <v>19</v>
      </c>
      <c r="R4" s="22" t="s">
        <v>19</v>
      </c>
      <c r="S4" s="24" t="s">
        <v>19</v>
      </c>
      <c r="T4" s="24" t="s">
        <v>19</v>
      </c>
      <c r="U4" s="24" t="s">
        <v>19</v>
      </c>
      <c r="V4" s="24" t="s">
        <v>19</v>
      </c>
      <c r="W4" s="24" t="s">
        <v>19</v>
      </c>
      <c r="X4" s="19"/>
      <c r="Y4" s="19"/>
      <c r="Z4" s="19"/>
    </row>
    <row r="5" spans="1:26" x14ac:dyDescent="0.25">
      <c r="A5">
        <v>6803</v>
      </c>
      <c r="B5" t="s">
        <v>36</v>
      </c>
      <c r="C5" s="32" t="s">
        <v>48</v>
      </c>
      <c r="D5" s="33">
        <v>1.0048999999999999</v>
      </c>
      <c r="E5" s="33">
        <v>1.0049999999999999</v>
      </c>
      <c r="F5" s="26">
        <f t="shared" ref="F5:F14" si="0">D5-E5</f>
        <v>-9.9999999999988987E-5</v>
      </c>
      <c r="G5" s="31">
        <f>AVERAGE(D5:E5)</f>
        <v>1.00495</v>
      </c>
      <c r="H5" s="27">
        <v>4.2206000000000001</v>
      </c>
      <c r="I5" s="26">
        <v>3.3799000000000001</v>
      </c>
      <c r="J5" s="26">
        <v>3.38</v>
      </c>
      <c r="K5" s="26">
        <f>J5-I5</f>
        <v>9.9999999999766942E-5</v>
      </c>
      <c r="L5" s="28">
        <f t="shared" ref="L5:L14" si="1">AVERAGE(I5:J5)</f>
        <v>3.37995</v>
      </c>
      <c r="M5" s="27">
        <f t="shared" ref="M5:M14" si="2">L5-G5</f>
        <v>2.375</v>
      </c>
      <c r="N5" s="26">
        <v>3.3687</v>
      </c>
      <c r="O5" s="26">
        <v>3.3687999999999998</v>
      </c>
      <c r="P5" s="30">
        <f t="shared" ref="P5:P14" si="3">N5-O5</f>
        <v>-9.9999999999766942E-5</v>
      </c>
      <c r="Q5" s="28">
        <f t="shared" ref="Q5:Q14" si="4">AVERAGE(N5:O5)</f>
        <v>3.3687499999999999</v>
      </c>
      <c r="R5" s="27">
        <f t="shared" ref="R5:R14" si="5">Q5-G5</f>
        <v>2.3637999999999999</v>
      </c>
      <c r="S5" s="30">
        <f t="shared" ref="S5:S14" si="6">H5-M5-G5</f>
        <v>0.84065000000000012</v>
      </c>
      <c r="T5" s="30">
        <f>M5</f>
        <v>2.375</v>
      </c>
      <c r="U5" s="26">
        <f>R5</f>
        <v>2.3637999999999999</v>
      </c>
      <c r="V5" s="26">
        <f>T5-U5</f>
        <v>1.1200000000000099E-2</v>
      </c>
      <c r="W5" s="26">
        <f t="shared" ref="W5:W14" si="7">H5-G5</f>
        <v>3.2156500000000001</v>
      </c>
      <c r="X5" s="26">
        <f>S5/W5*100</f>
        <v>26.142459533842306</v>
      </c>
      <c r="Y5" s="26">
        <f>V5/T5*100</f>
        <v>0.47157894736842521</v>
      </c>
      <c r="Z5" s="26">
        <f>U5/T5*100</f>
        <v>99.528421052631572</v>
      </c>
    </row>
    <row r="6" spans="1:26" x14ac:dyDescent="0.25">
      <c r="A6">
        <v>6803</v>
      </c>
      <c r="B6" t="s">
        <v>37</v>
      </c>
      <c r="C6" s="32" t="s">
        <v>49</v>
      </c>
      <c r="D6" s="33">
        <v>1.0081</v>
      </c>
      <c r="E6" s="33">
        <v>1.0082</v>
      </c>
      <c r="F6" s="26">
        <f t="shared" si="0"/>
        <v>-9.9999999999988987E-5</v>
      </c>
      <c r="G6" s="31">
        <f t="shared" ref="G6:G14" si="8">AVERAGE(D6:E6)</f>
        <v>1.0081500000000001</v>
      </c>
      <c r="H6" s="27">
        <v>4.6482000000000001</v>
      </c>
      <c r="I6" s="26">
        <v>3.9115000000000002</v>
      </c>
      <c r="J6" s="26">
        <v>3.9110999999999998</v>
      </c>
      <c r="K6" s="26">
        <f t="shared" ref="K6:K14" si="9">J6-I6</f>
        <v>-4.0000000000040004E-4</v>
      </c>
      <c r="L6" s="28">
        <f t="shared" si="1"/>
        <v>3.9112999999999998</v>
      </c>
      <c r="M6" s="27">
        <f t="shared" si="2"/>
        <v>2.9031499999999997</v>
      </c>
      <c r="N6" s="26">
        <v>3.8997999999999999</v>
      </c>
      <c r="O6" s="26">
        <v>3.8995000000000002</v>
      </c>
      <c r="P6" s="30">
        <f t="shared" si="3"/>
        <v>2.9999999999974492E-4</v>
      </c>
      <c r="Q6" s="28">
        <f t="shared" si="4"/>
        <v>3.8996500000000003</v>
      </c>
      <c r="R6" s="27">
        <f t="shared" si="5"/>
        <v>2.8915000000000002</v>
      </c>
      <c r="S6" s="30">
        <f t="shared" si="6"/>
        <v>0.73690000000000033</v>
      </c>
      <c r="T6" s="30">
        <f t="shared" ref="T6:T14" si="10">M6</f>
        <v>2.9031499999999997</v>
      </c>
      <c r="U6" s="26">
        <f t="shared" ref="U6:U14" si="11">R6</f>
        <v>2.8915000000000002</v>
      </c>
      <c r="V6" s="26">
        <f t="shared" ref="V6:V14" si="12">T6-U6</f>
        <v>1.1649999999999494E-2</v>
      </c>
      <c r="W6" s="26">
        <f t="shared" si="7"/>
        <v>3.64005</v>
      </c>
      <c r="X6" s="26">
        <f t="shared" ref="X6:X14" si="13">S6/W6*100</f>
        <v>20.244227414458603</v>
      </c>
      <c r="Y6" s="26">
        <f t="shared" ref="Y6:Y14" si="14">V6/T6*100</f>
        <v>0.40128825585999672</v>
      </c>
      <c r="Z6" s="26">
        <f t="shared" ref="Z6:Z14" si="15">U6/T6*100</f>
        <v>99.598711744140004</v>
      </c>
    </row>
    <row r="7" spans="1:26" x14ac:dyDescent="0.25">
      <c r="A7">
        <v>6803</v>
      </c>
      <c r="B7" t="s">
        <v>38</v>
      </c>
      <c r="C7" s="32" t="s">
        <v>50</v>
      </c>
      <c r="D7" s="33">
        <v>1.0059</v>
      </c>
      <c r="E7" s="33">
        <v>1.006</v>
      </c>
      <c r="F7" s="26">
        <f t="shared" si="0"/>
        <v>-9.9999999999988987E-5</v>
      </c>
      <c r="G7" s="31">
        <f t="shared" si="8"/>
        <v>1.0059499999999999</v>
      </c>
      <c r="H7" s="27">
        <v>4.8880999999999997</v>
      </c>
      <c r="I7" s="26">
        <v>4.0959000000000003</v>
      </c>
      <c r="J7" s="26">
        <v>4.0959000000000003</v>
      </c>
      <c r="K7" s="26">
        <f t="shared" si="9"/>
        <v>0</v>
      </c>
      <c r="L7" s="28">
        <f t="shared" si="1"/>
        <v>4.0959000000000003</v>
      </c>
      <c r="M7" s="27">
        <f t="shared" si="2"/>
        <v>3.0899500000000004</v>
      </c>
      <c r="N7" s="26">
        <v>4.0835999999999997</v>
      </c>
      <c r="O7" s="26">
        <v>4.0837000000000003</v>
      </c>
      <c r="P7" s="30">
        <f t="shared" si="3"/>
        <v>-1.0000000000065512E-4</v>
      </c>
      <c r="Q7" s="28">
        <f t="shared" si="4"/>
        <v>4.0836500000000004</v>
      </c>
      <c r="R7" s="27">
        <f t="shared" si="5"/>
        <v>3.0777000000000005</v>
      </c>
      <c r="S7" s="30">
        <f t="shared" si="6"/>
        <v>0.79219999999999935</v>
      </c>
      <c r="T7" s="30">
        <f t="shared" si="10"/>
        <v>3.0899500000000004</v>
      </c>
      <c r="U7" s="26">
        <f t="shared" si="11"/>
        <v>3.0777000000000005</v>
      </c>
      <c r="V7" s="26">
        <f t="shared" si="12"/>
        <v>1.2249999999999872E-2</v>
      </c>
      <c r="W7" s="26">
        <f t="shared" si="7"/>
        <v>3.8821499999999998</v>
      </c>
      <c r="X7" s="26">
        <f t="shared" si="13"/>
        <v>20.406218203830338</v>
      </c>
      <c r="Y7" s="26">
        <f t="shared" si="14"/>
        <v>0.39644654444246252</v>
      </c>
      <c r="Z7" s="26">
        <f t="shared" si="15"/>
        <v>99.603553455557531</v>
      </c>
    </row>
    <row r="8" spans="1:26" x14ac:dyDescent="0.25">
      <c r="A8">
        <v>6803</v>
      </c>
      <c r="B8" t="s">
        <v>39</v>
      </c>
      <c r="C8" s="25" t="s">
        <v>51</v>
      </c>
      <c r="D8">
        <v>0.99590000000000001</v>
      </c>
      <c r="E8">
        <v>0.99580000000000002</v>
      </c>
      <c r="F8" s="26">
        <f t="shared" si="0"/>
        <v>9.9999999999988987E-5</v>
      </c>
      <c r="G8" s="31">
        <f t="shared" si="8"/>
        <v>0.99585000000000001</v>
      </c>
      <c r="H8" s="27">
        <v>4.8003</v>
      </c>
      <c r="I8" s="26">
        <v>4.0289000000000001</v>
      </c>
      <c r="J8" s="26">
        <v>4.0285000000000002</v>
      </c>
      <c r="K8" s="26">
        <f t="shared" si="9"/>
        <v>-3.9999999999995595E-4</v>
      </c>
      <c r="L8" s="28">
        <f t="shared" si="1"/>
        <v>4.0287000000000006</v>
      </c>
      <c r="M8" s="27">
        <f t="shared" si="2"/>
        <v>3.0328500000000007</v>
      </c>
      <c r="N8" s="26">
        <v>4.0168999999999997</v>
      </c>
      <c r="O8" s="26">
        <v>4.0167999999999999</v>
      </c>
      <c r="P8" s="30">
        <f t="shared" si="3"/>
        <v>9.9999999999766942E-5</v>
      </c>
      <c r="Q8" s="28">
        <f t="shared" si="4"/>
        <v>4.0168499999999998</v>
      </c>
      <c r="R8" s="27">
        <f t="shared" si="5"/>
        <v>3.0209999999999999</v>
      </c>
      <c r="S8" s="30">
        <f t="shared" si="6"/>
        <v>0.77159999999999929</v>
      </c>
      <c r="T8" s="30">
        <f t="shared" si="10"/>
        <v>3.0328500000000007</v>
      </c>
      <c r="U8" s="26">
        <f t="shared" si="11"/>
        <v>3.0209999999999999</v>
      </c>
      <c r="V8" s="26">
        <f t="shared" si="12"/>
        <v>1.1850000000000804E-2</v>
      </c>
      <c r="W8" s="26">
        <f t="shared" si="7"/>
        <v>3.8044500000000001</v>
      </c>
      <c r="X8" s="26">
        <f t="shared" si="13"/>
        <v>20.28151243938018</v>
      </c>
      <c r="Y8" s="26">
        <f t="shared" si="14"/>
        <v>0.39072159849649019</v>
      </c>
      <c r="Z8" s="26">
        <f t="shared" si="15"/>
        <v>99.609278401503502</v>
      </c>
    </row>
    <row r="9" spans="1:26" x14ac:dyDescent="0.25">
      <c r="A9">
        <v>6803</v>
      </c>
      <c r="B9" t="s">
        <v>40</v>
      </c>
      <c r="C9" s="25" t="s">
        <v>52</v>
      </c>
      <c r="D9">
        <v>0.99739999999999995</v>
      </c>
      <c r="E9">
        <v>0.99770000000000003</v>
      </c>
      <c r="F9" s="26">
        <f t="shared" si="0"/>
        <v>-3.0000000000007798E-4</v>
      </c>
      <c r="G9" s="31">
        <f t="shared" si="8"/>
        <v>0.99754999999999994</v>
      </c>
      <c r="H9" s="27">
        <v>4.8738999999999999</v>
      </c>
      <c r="I9" s="26">
        <v>4.1069000000000004</v>
      </c>
      <c r="J9" s="26">
        <v>4.1064999999999996</v>
      </c>
      <c r="K9" s="26">
        <f t="shared" si="9"/>
        <v>-4.0000000000084412E-4</v>
      </c>
      <c r="L9" s="28">
        <f t="shared" si="1"/>
        <v>4.1067</v>
      </c>
      <c r="M9" s="27">
        <f t="shared" si="2"/>
        <v>3.1091500000000001</v>
      </c>
      <c r="N9" s="26">
        <v>4.0940000000000003</v>
      </c>
      <c r="O9" s="26">
        <v>4.0937999999999999</v>
      </c>
      <c r="P9" s="30">
        <f t="shared" si="3"/>
        <v>2.0000000000042206E-4</v>
      </c>
      <c r="Q9" s="28">
        <f t="shared" si="4"/>
        <v>4.0938999999999997</v>
      </c>
      <c r="R9" s="27">
        <f t="shared" si="5"/>
        <v>3.0963499999999997</v>
      </c>
      <c r="S9" s="30">
        <f t="shared" si="6"/>
        <v>0.76719999999999988</v>
      </c>
      <c r="T9" s="30">
        <f t="shared" si="10"/>
        <v>3.1091500000000001</v>
      </c>
      <c r="U9" s="26">
        <f t="shared" si="11"/>
        <v>3.0963499999999997</v>
      </c>
      <c r="V9" s="26">
        <f t="shared" si="12"/>
        <v>1.2800000000000367E-2</v>
      </c>
      <c r="W9" s="26">
        <f t="shared" si="7"/>
        <v>3.87635</v>
      </c>
      <c r="X9" s="26">
        <f t="shared" si="13"/>
        <v>19.791814464638126</v>
      </c>
      <c r="Y9" s="26">
        <f t="shared" si="14"/>
        <v>0.41168808195167061</v>
      </c>
      <c r="Z9" s="26">
        <f t="shared" si="15"/>
        <v>99.588311918048333</v>
      </c>
    </row>
    <row r="10" spans="1:26" x14ac:dyDescent="0.25">
      <c r="A10">
        <v>6803</v>
      </c>
      <c r="B10" t="s">
        <v>41</v>
      </c>
      <c r="C10" s="25" t="s">
        <v>53</v>
      </c>
      <c r="D10">
        <v>1.01</v>
      </c>
      <c r="E10">
        <v>1.0098</v>
      </c>
      <c r="F10" s="26">
        <f t="shared" si="0"/>
        <v>1.9999999999997797E-4</v>
      </c>
      <c r="G10" s="31">
        <f t="shared" si="8"/>
        <v>1.0099</v>
      </c>
      <c r="H10" s="27">
        <v>4.3304</v>
      </c>
      <c r="I10" s="26">
        <v>3.6665999999999999</v>
      </c>
      <c r="J10" s="26">
        <v>3.6663999999999999</v>
      </c>
      <c r="K10" s="26">
        <f t="shared" si="9"/>
        <v>-1.9999999999997797E-4</v>
      </c>
      <c r="L10" s="28">
        <f t="shared" si="1"/>
        <v>3.6665000000000001</v>
      </c>
      <c r="M10" s="27">
        <f t="shared" si="2"/>
        <v>2.6566000000000001</v>
      </c>
      <c r="N10" s="28">
        <v>3.6536</v>
      </c>
      <c r="O10" s="26">
        <v>3.6537000000000002</v>
      </c>
      <c r="P10" s="30">
        <f t="shared" si="3"/>
        <v>-1.0000000000021103E-4</v>
      </c>
      <c r="Q10" s="28">
        <f t="shared" si="4"/>
        <v>3.6536499999999998</v>
      </c>
      <c r="R10" s="27">
        <f t="shared" si="5"/>
        <v>2.6437499999999998</v>
      </c>
      <c r="S10" s="30">
        <f t="shared" si="6"/>
        <v>0.66389999999999993</v>
      </c>
      <c r="T10" s="30">
        <f t="shared" si="10"/>
        <v>2.6566000000000001</v>
      </c>
      <c r="U10" s="26">
        <f t="shared" si="11"/>
        <v>2.6437499999999998</v>
      </c>
      <c r="V10" s="26">
        <f t="shared" si="12"/>
        <v>1.285000000000025E-2</v>
      </c>
      <c r="W10" s="26">
        <f t="shared" si="7"/>
        <v>3.3205</v>
      </c>
      <c r="X10" s="26">
        <f t="shared" si="13"/>
        <v>19.993976810721275</v>
      </c>
      <c r="Y10" s="26">
        <f t="shared" si="14"/>
        <v>0.48370097116616168</v>
      </c>
      <c r="Z10" s="26">
        <f t="shared" si="15"/>
        <v>99.516299028833842</v>
      </c>
    </row>
    <row r="11" spans="1:26" x14ac:dyDescent="0.25">
      <c r="A11">
        <v>6803</v>
      </c>
      <c r="B11" t="s">
        <v>42</v>
      </c>
      <c r="C11" s="25" t="s">
        <v>54</v>
      </c>
      <c r="D11">
        <v>1.0358000000000001</v>
      </c>
      <c r="E11">
        <v>1.0356000000000001</v>
      </c>
      <c r="F11" s="26">
        <f t="shared" si="0"/>
        <v>1.9999999999997797E-4</v>
      </c>
      <c r="G11" s="31">
        <f t="shared" si="8"/>
        <v>1.0357000000000001</v>
      </c>
      <c r="H11" s="27">
        <v>4.1959999999999997</v>
      </c>
      <c r="I11" s="26">
        <v>3.5754999999999999</v>
      </c>
      <c r="J11" s="26">
        <v>3.5750999999999999</v>
      </c>
      <c r="K11" s="26">
        <f t="shared" si="9"/>
        <v>-3.9999999999995595E-4</v>
      </c>
      <c r="L11" s="28">
        <f t="shared" si="1"/>
        <v>3.5752999999999999</v>
      </c>
      <c r="M11" s="27">
        <f t="shared" si="2"/>
        <v>2.5396000000000001</v>
      </c>
      <c r="N11" s="26">
        <v>3.5594000000000001</v>
      </c>
      <c r="O11" s="26">
        <v>3.5590999999999999</v>
      </c>
      <c r="P11" s="30">
        <f t="shared" si="3"/>
        <v>3.00000000000189E-4</v>
      </c>
      <c r="Q11" s="28">
        <f t="shared" si="4"/>
        <v>3.55925</v>
      </c>
      <c r="R11" s="27">
        <f t="shared" si="5"/>
        <v>2.5235500000000002</v>
      </c>
      <c r="S11" s="30">
        <f t="shared" si="6"/>
        <v>0.62069999999999959</v>
      </c>
      <c r="T11" s="30">
        <f t="shared" si="10"/>
        <v>2.5396000000000001</v>
      </c>
      <c r="U11" s="26">
        <f t="shared" si="11"/>
        <v>2.5235500000000002</v>
      </c>
      <c r="V11" s="26">
        <f t="shared" si="12"/>
        <v>1.6049999999999898E-2</v>
      </c>
      <c r="W11" s="26">
        <f t="shared" si="7"/>
        <v>3.1602999999999994</v>
      </c>
      <c r="X11" s="26">
        <f t="shared" si="13"/>
        <v>19.640540455020083</v>
      </c>
      <c r="Y11" s="26">
        <f t="shared" si="14"/>
        <v>0.6319892896519097</v>
      </c>
      <c r="Z11" s="26">
        <f t="shared" si="15"/>
        <v>99.368010710348088</v>
      </c>
    </row>
    <row r="12" spans="1:26" x14ac:dyDescent="0.25">
      <c r="A12">
        <v>6803</v>
      </c>
      <c r="B12" t="s">
        <v>43</v>
      </c>
      <c r="C12" s="25" t="s">
        <v>55</v>
      </c>
      <c r="D12">
        <v>1.0017</v>
      </c>
      <c r="E12">
        <v>1.0014000000000001</v>
      </c>
      <c r="F12" s="26">
        <f t="shared" si="0"/>
        <v>2.9999999999996696E-4</v>
      </c>
      <c r="G12" s="31">
        <f t="shared" si="8"/>
        <v>1.0015499999999999</v>
      </c>
      <c r="H12" s="27">
        <v>4.173</v>
      </c>
      <c r="I12" s="26">
        <v>3.5798000000000001</v>
      </c>
      <c r="J12" s="26">
        <v>3.5796000000000001</v>
      </c>
      <c r="K12" s="26">
        <f t="shared" si="9"/>
        <v>-1.9999999999997797E-4</v>
      </c>
      <c r="L12" s="28">
        <f t="shared" si="1"/>
        <v>3.5796999999999999</v>
      </c>
      <c r="M12" s="27">
        <f t="shared" si="2"/>
        <v>2.5781499999999999</v>
      </c>
      <c r="N12" s="26">
        <v>3.5630999999999999</v>
      </c>
      <c r="O12" s="26">
        <v>3.5629</v>
      </c>
      <c r="P12" s="30">
        <f t="shared" si="3"/>
        <v>1.9999999999997797E-4</v>
      </c>
      <c r="Q12" s="28">
        <f t="shared" si="4"/>
        <v>3.5629999999999997</v>
      </c>
      <c r="R12" s="27">
        <f t="shared" si="5"/>
        <v>2.5614499999999998</v>
      </c>
      <c r="S12" s="30">
        <f t="shared" si="6"/>
        <v>0.59330000000000016</v>
      </c>
      <c r="T12" s="30">
        <f t="shared" si="10"/>
        <v>2.5781499999999999</v>
      </c>
      <c r="U12" s="26">
        <f t="shared" si="11"/>
        <v>2.5614499999999998</v>
      </c>
      <c r="V12" s="26">
        <f t="shared" si="12"/>
        <v>1.6700000000000159E-2</v>
      </c>
      <c r="W12" s="26">
        <f t="shared" si="7"/>
        <v>3.1714500000000001</v>
      </c>
      <c r="X12" s="26">
        <f t="shared" si="13"/>
        <v>18.70753125541945</v>
      </c>
      <c r="Y12" s="26">
        <f t="shared" si="14"/>
        <v>0.6477512945329077</v>
      </c>
      <c r="Z12" s="26">
        <f t="shared" si="15"/>
        <v>99.35224870546709</v>
      </c>
    </row>
    <row r="13" spans="1:26" x14ac:dyDescent="0.25">
      <c r="A13">
        <v>6803</v>
      </c>
      <c r="B13" t="s">
        <v>44</v>
      </c>
      <c r="C13" s="25" t="s">
        <v>56</v>
      </c>
      <c r="D13">
        <v>1.0005999999999999</v>
      </c>
      <c r="E13">
        <v>1.0008999999999999</v>
      </c>
      <c r="F13" s="26">
        <f t="shared" si="0"/>
        <v>-2.9999999999996696E-4</v>
      </c>
      <c r="G13" s="31">
        <f t="shared" si="8"/>
        <v>1.00075</v>
      </c>
      <c r="H13" s="27">
        <v>4.4720000000000004</v>
      </c>
      <c r="I13" s="26">
        <v>3.8045</v>
      </c>
      <c r="J13" s="26">
        <v>3.8043999999999998</v>
      </c>
      <c r="K13" s="26">
        <f t="shared" si="9"/>
        <v>-1.0000000000021103E-4</v>
      </c>
      <c r="L13" s="28">
        <f t="shared" si="1"/>
        <v>3.8044500000000001</v>
      </c>
      <c r="M13" s="27">
        <f t="shared" si="2"/>
        <v>2.8037000000000001</v>
      </c>
      <c r="N13" s="26">
        <v>3.7825000000000002</v>
      </c>
      <c r="O13" s="26">
        <v>3.7827999999999999</v>
      </c>
      <c r="P13" s="30">
        <f t="shared" si="3"/>
        <v>-2.9999999999974492E-4</v>
      </c>
      <c r="Q13" s="28">
        <f t="shared" si="4"/>
        <v>3.7826500000000003</v>
      </c>
      <c r="R13" s="27">
        <f t="shared" si="5"/>
        <v>2.7819000000000003</v>
      </c>
      <c r="S13" s="30">
        <f t="shared" si="6"/>
        <v>0.66755000000000031</v>
      </c>
      <c r="T13" s="30">
        <f t="shared" si="10"/>
        <v>2.8037000000000001</v>
      </c>
      <c r="U13" s="26">
        <f t="shared" si="11"/>
        <v>2.7819000000000003</v>
      </c>
      <c r="V13" s="26">
        <f t="shared" si="12"/>
        <v>2.179999999999982E-2</v>
      </c>
      <c r="W13" s="26">
        <f t="shared" si="7"/>
        <v>3.4712500000000004</v>
      </c>
      <c r="X13" s="26">
        <f t="shared" si="13"/>
        <v>19.230824630896659</v>
      </c>
      <c r="Y13" s="26">
        <f t="shared" si="14"/>
        <v>0.77754395976744373</v>
      </c>
      <c r="Z13" s="26">
        <f t="shared" si="15"/>
        <v>99.222456040232558</v>
      </c>
    </row>
    <row r="14" spans="1:26" x14ac:dyDescent="0.25">
      <c r="A14">
        <v>6773</v>
      </c>
      <c r="B14" t="s">
        <v>46</v>
      </c>
      <c r="C14" s="25" t="s">
        <v>57</v>
      </c>
      <c r="D14">
        <v>1.0075000000000001</v>
      </c>
      <c r="E14">
        <v>1.0076000000000001</v>
      </c>
      <c r="F14" s="26">
        <f t="shared" si="0"/>
        <v>-9.9999999999988987E-5</v>
      </c>
      <c r="G14" s="31">
        <f t="shared" si="8"/>
        <v>1.0075500000000002</v>
      </c>
      <c r="H14" s="27">
        <v>4.4513999999999996</v>
      </c>
      <c r="I14" s="26">
        <v>2.0146999999999999</v>
      </c>
      <c r="J14" s="26">
        <v>2.0143</v>
      </c>
      <c r="K14" s="34">
        <f t="shared" si="9"/>
        <v>-3.9999999999995595E-4</v>
      </c>
      <c r="L14" s="28">
        <f t="shared" si="1"/>
        <v>2.0145</v>
      </c>
      <c r="M14" s="27">
        <f t="shared" si="2"/>
        <v>1.0069499999999998</v>
      </c>
      <c r="N14" s="26">
        <v>1.9232</v>
      </c>
      <c r="O14" s="26">
        <v>1.9228000000000001</v>
      </c>
      <c r="P14" s="35">
        <f t="shared" si="3"/>
        <v>3.9999999999995595E-4</v>
      </c>
      <c r="Q14" s="28">
        <f t="shared" si="4"/>
        <v>1.923</v>
      </c>
      <c r="R14" s="27">
        <f t="shared" si="5"/>
        <v>0.91544999999999987</v>
      </c>
      <c r="S14" s="30">
        <f t="shared" si="6"/>
        <v>2.4368999999999996</v>
      </c>
      <c r="T14" s="30">
        <f t="shared" si="10"/>
        <v>1.0069499999999998</v>
      </c>
      <c r="U14" s="26">
        <f t="shared" si="11"/>
        <v>0.91544999999999987</v>
      </c>
      <c r="V14" s="26">
        <f t="shared" si="12"/>
        <v>9.1499999999999915E-2</v>
      </c>
      <c r="W14" s="26">
        <f t="shared" si="7"/>
        <v>3.4438499999999994</v>
      </c>
      <c r="X14" s="26">
        <f t="shared" si="13"/>
        <v>70.760921642928693</v>
      </c>
      <c r="Y14" s="26">
        <f t="shared" si="14"/>
        <v>9.0868464173990695</v>
      </c>
      <c r="Z14" s="26">
        <f t="shared" si="15"/>
        <v>90.913153582600927</v>
      </c>
    </row>
    <row r="15" spans="1:26" x14ac:dyDescent="0.25">
      <c r="D15" s="28"/>
      <c r="E15" s="26"/>
      <c r="F15" s="26"/>
      <c r="G15" s="27"/>
      <c r="H15" s="27"/>
      <c r="I15" s="26"/>
      <c r="J15" s="26"/>
      <c r="K15" s="26"/>
      <c r="L15" s="28"/>
      <c r="M15" s="27"/>
      <c r="N15" s="28"/>
      <c r="O15" s="26"/>
      <c r="P15" s="26"/>
      <c r="Q15" s="28"/>
      <c r="R15" s="27"/>
      <c r="S15" s="26"/>
      <c r="T15" s="26"/>
      <c r="U15" s="26"/>
      <c r="V15" s="26"/>
      <c r="W15" s="26"/>
      <c r="X15" s="26"/>
      <c r="Y15" s="26"/>
      <c r="Z15" s="26"/>
    </row>
    <row r="16" spans="1:26" x14ac:dyDescent="0.25">
      <c r="D16" s="28"/>
      <c r="E16" s="26"/>
      <c r="F16" s="26"/>
      <c r="G16" s="27"/>
      <c r="H16" s="27"/>
      <c r="I16" s="26"/>
      <c r="J16" s="26"/>
      <c r="K16" s="26"/>
      <c r="L16" s="28"/>
      <c r="M16" s="27"/>
      <c r="N16" s="28"/>
      <c r="O16" s="26"/>
      <c r="P16" s="26"/>
      <c r="Q16" s="28"/>
      <c r="R16" s="27"/>
      <c r="S16" s="26"/>
      <c r="T16" s="26"/>
      <c r="U16" s="26"/>
      <c r="V16" s="26"/>
      <c r="W16" s="26"/>
      <c r="X16" s="26"/>
      <c r="Y16" s="26"/>
      <c r="Z16" s="26"/>
    </row>
    <row r="17" spans="1:26" x14ac:dyDescent="0.25">
      <c r="A17" t="s">
        <v>47</v>
      </c>
      <c r="D17" s="28"/>
      <c r="E17" s="26"/>
      <c r="F17" s="26"/>
      <c r="G17" s="27"/>
      <c r="H17" s="27"/>
      <c r="I17" s="26"/>
      <c r="J17" s="26"/>
      <c r="K17" s="26"/>
      <c r="L17" s="28"/>
      <c r="M17" s="27"/>
      <c r="N17" s="28"/>
      <c r="O17" s="26"/>
      <c r="P17" s="26"/>
      <c r="Q17" s="28"/>
      <c r="R17" s="27"/>
      <c r="S17" s="26"/>
      <c r="T17" s="26"/>
      <c r="U17" s="26"/>
      <c r="V17" s="26"/>
      <c r="W17" s="26"/>
      <c r="X17" s="26"/>
      <c r="Y17" s="26"/>
      <c r="Z17" s="26"/>
    </row>
    <row r="18" spans="1:26" x14ac:dyDescent="0.25">
      <c r="D18" s="28"/>
      <c r="E18" s="26"/>
      <c r="F18" s="26"/>
      <c r="G18" s="27"/>
      <c r="H18" s="27"/>
      <c r="I18" s="26"/>
      <c r="J18" s="26"/>
      <c r="K18" s="26"/>
      <c r="L18" s="28"/>
      <c r="M18" s="27"/>
      <c r="N18" s="28"/>
      <c r="O18" s="26"/>
      <c r="P18" s="26"/>
      <c r="Q18" s="28"/>
      <c r="R18" s="27"/>
      <c r="S18" s="26"/>
      <c r="T18" s="26"/>
      <c r="U18" s="26"/>
      <c r="V18" s="26"/>
      <c r="W18" s="26"/>
      <c r="X18" s="26"/>
      <c r="Y18" s="26"/>
      <c r="Z18" s="26"/>
    </row>
    <row r="19" spans="1:26" x14ac:dyDescent="0.25">
      <c r="D19" s="28"/>
      <c r="E19" s="26"/>
      <c r="F19" s="26"/>
      <c r="G19" s="27"/>
      <c r="H19" s="27"/>
      <c r="I19" s="26"/>
      <c r="J19" s="26"/>
      <c r="K19" s="26"/>
      <c r="L19" s="28"/>
      <c r="M19" s="27"/>
      <c r="N19" s="28"/>
      <c r="O19" s="26"/>
      <c r="P19" s="26"/>
      <c r="Q19" s="28"/>
      <c r="R19" s="27"/>
      <c r="S19" s="26"/>
      <c r="T19" s="26"/>
      <c r="U19" s="26"/>
      <c r="V19" s="26"/>
      <c r="W19" s="26"/>
      <c r="X19" s="26"/>
      <c r="Y19" s="26"/>
      <c r="Z19" s="26"/>
    </row>
    <row r="20" spans="1:26" x14ac:dyDescent="0.25">
      <c r="D20" s="28"/>
      <c r="E20" s="26"/>
      <c r="F20" s="26"/>
      <c r="G20" s="27"/>
      <c r="H20" s="27"/>
      <c r="I20" s="26"/>
      <c r="J20" s="26"/>
      <c r="K20" s="26"/>
      <c r="L20" s="28"/>
      <c r="M20" s="27"/>
      <c r="N20" s="28"/>
      <c r="O20" s="26"/>
      <c r="P20" s="26"/>
      <c r="Q20" s="28"/>
      <c r="R20" s="27"/>
      <c r="S20" s="26"/>
      <c r="T20" s="26"/>
      <c r="U20" s="26"/>
      <c r="V20" s="26"/>
      <c r="W20" s="26"/>
      <c r="X20" s="26"/>
      <c r="Y20" s="26"/>
      <c r="Z20" s="26"/>
    </row>
    <row r="21" spans="1:26" x14ac:dyDescent="0.25">
      <c r="C21"/>
      <c r="D21" s="28"/>
      <c r="E21" s="26"/>
      <c r="F21" s="26"/>
      <c r="G21" s="27"/>
      <c r="H21" s="27"/>
      <c r="I21" s="26"/>
      <c r="J21" s="26"/>
      <c r="K21" s="26"/>
      <c r="L21" s="28"/>
      <c r="M21" s="27"/>
      <c r="N21" s="28"/>
      <c r="O21" s="26"/>
      <c r="P21" s="26"/>
      <c r="Q21" s="28"/>
      <c r="R21" s="27"/>
      <c r="S21" s="26"/>
      <c r="T21" s="26"/>
      <c r="U21" s="26"/>
      <c r="V21" s="26"/>
      <c r="W21" s="26"/>
      <c r="X21" s="26"/>
      <c r="Y21" s="26"/>
      <c r="Z21" s="26"/>
    </row>
    <row r="22" spans="1:26" x14ac:dyDescent="0.25">
      <c r="C22"/>
      <c r="D22" s="28"/>
      <c r="E22" s="26"/>
      <c r="F22" s="26"/>
      <c r="G22" s="27"/>
      <c r="H22" s="27"/>
      <c r="I22" s="26"/>
      <c r="J22" s="26"/>
      <c r="K22" s="26"/>
      <c r="L22" s="28"/>
      <c r="M22" s="27"/>
      <c r="N22" s="28"/>
      <c r="O22" s="26"/>
      <c r="P22" s="26"/>
      <c r="Q22" s="28"/>
      <c r="R22" s="27"/>
      <c r="S22" s="26"/>
      <c r="T22" s="26"/>
      <c r="U22" s="26"/>
      <c r="V22" s="26"/>
      <c r="W22" s="26"/>
      <c r="X22" s="26"/>
      <c r="Y22" s="26"/>
      <c r="Z22" s="26"/>
    </row>
    <row r="23" spans="1:26" x14ac:dyDescent="0.25">
      <c r="C23"/>
      <c r="D23" s="28"/>
      <c r="E23" s="26"/>
      <c r="F23" s="26"/>
      <c r="G23" s="27"/>
      <c r="H23" s="27"/>
      <c r="I23" s="26"/>
      <c r="J23" s="26"/>
      <c r="K23" s="26"/>
      <c r="L23" s="28"/>
      <c r="M23" s="27"/>
      <c r="N23" s="28"/>
      <c r="O23" s="26"/>
      <c r="P23" s="26"/>
      <c r="Q23" s="28"/>
      <c r="R23" s="27"/>
      <c r="S23" s="26"/>
      <c r="T23" s="26"/>
      <c r="U23" s="26"/>
      <c r="V23" s="26"/>
      <c r="W23" s="26"/>
      <c r="X23" s="26"/>
      <c r="Y23" s="26"/>
      <c r="Z23" s="26"/>
    </row>
    <row r="24" spans="1:26" x14ac:dyDescent="0.25">
      <c r="C24"/>
      <c r="D24" s="28"/>
      <c r="E24" s="26"/>
      <c r="F24" s="26"/>
      <c r="G24" s="27"/>
      <c r="H24" s="27"/>
      <c r="I24" s="26"/>
      <c r="J24" s="26"/>
      <c r="K24" s="26"/>
      <c r="L24" s="28"/>
      <c r="M24" s="27"/>
      <c r="N24" s="28"/>
      <c r="O24" s="26"/>
      <c r="P24" s="26"/>
      <c r="Q24" s="28"/>
      <c r="R24" s="27"/>
      <c r="S24" s="26"/>
      <c r="T24" s="26"/>
      <c r="U24" s="26"/>
      <c r="V24" s="26"/>
      <c r="W24" s="26"/>
      <c r="X24" s="26"/>
      <c r="Y24" s="26"/>
      <c r="Z24" s="26"/>
    </row>
    <row r="25" spans="1:26" x14ac:dyDescent="0.25">
      <c r="C25"/>
      <c r="D25" s="28"/>
      <c r="E25" s="26"/>
      <c r="F25" s="26"/>
      <c r="G25" s="27"/>
      <c r="H25" s="27"/>
      <c r="I25" s="26"/>
      <c r="J25" s="26"/>
      <c r="K25" s="26"/>
      <c r="L25" s="28"/>
      <c r="M25" s="27"/>
      <c r="N25" s="28"/>
      <c r="O25" s="26"/>
      <c r="P25" s="26"/>
      <c r="Q25" s="28"/>
      <c r="R25" s="27"/>
      <c r="S25" s="26"/>
      <c r="T25" s="26"/>
      <c r="U25" s="26"/>
      <c r="V25" s="26"/>
      <c r="W25" s="26"/>
      <c r="X25" s="26"/>
      <c r="Y25" s="26"/>
      <c r="Z25" s="26"/>
    </row>
    <row r="26" spans="1:26" x14ac:dyDescent="0.25">
      <c r="C26"/>
      <c r="D26" s="28"/>
      <c r="E26" s="26"/>
      <c r="F26" s="26"/>
      <c r="G26" s="27"/>
      <c r="H26" s="27"/>
      <c r="I26" s="26"/>
      <c r="J26" s="26"/>
      <c r="K26" s="26"/>
      <c r="L26" s="28"/>
      <c r="M26" s="27"/>
      <c r="N26" s="28"/>
      <c r="O26" s="26"/>
      <c r="P26" s="26"/>
      <c r="Q26" s="28"/>
      <c r="R26" s="27"/>
      <c r="S26" s="26"/>
      <c r="T26" s="26"/>
      <c r="U26" s="26"/>
      <c r="V26" s="26"/>
      <c r="W26" s="26"/>
      <c r="X26" s="26"/>
      <c r="Y26" s="26"/>
      <c r="Z26" s="26"/>
    </row>
    <row r="27" spans="1:26" x14ac:dyDescent="0.25">
      <c r="C27"/>
      <c r="D27" s="28"/>
      <c r="E27" s="26"/>
      <c r="F27" s="26"/>
      <c r="G27" s="27"/>
      <c r="H27" s="27"/>
      <c r="I27" s="26"/>
      <c r="J27" s="26"/>
      <c r="K27" s="26"/>
      <c r="L27" s="28"/>
      <c r="M27" s="27"/>
      <c r="N27" s="28"/>
      <c r="O27" s="26"/>
      <c r="P27" s="26"/>
      <c r="Q27" s="28"/>
      <c r="R27" s="27"/>
      <c r="S27" s="26"/>
      <c r="T27" s="26"/>
      <c r="U27" s="26"/>
      <c r="V27" s="26"/>
      <c r="W27" s="26"/>
      <c r="X27" s="26"/>
      <c r="Y27" s="26"/>
      <c r="Z27" s="26"/>
    </row>
    <row r="28" spans="1:26" x14ac:dyDescent="0.25">
      <c r="C28"/>
      <c r="D28" s="28"/>
      <c r="E28" s="26"/>
      <c r="F28" s="26"/>
      <c r="G28" s="27"/>
      <c r="H28" s="27"/>
      <c r="I28" s="26"/>
      <c r="J28" s="26"/>
      <c r="K28" s="26"/>
      <c r="L28" s="28"/>
      <c r="M28" s="27"/>
      <c r="N28" s="28"/>
      <c r="O28" s="26"/>
      <c r="P28" s="26"/>
      <c r="Q28" s="28"/>
      <c r="R28" s="27"/>
      <c r="S28" s="26"/>
      <c r="T28" s="26"/>
      <c r="U28" s="26"/>
      <c r="V28" s="26"/>
      <c r="W28" s="26"/>
      <c r="X28" s="26"/>
      <c r="Y28" s="26"/>
      <c r="Z28" s="26"/>
    </row>
    <row r="29" spans="1:26" x14ac:dyDescent="0.25">
      <c r="C29"/>
      <c r="D29" s="28"/>
      <c r="E29" s="26"/>
      <c r="F29" s="26"/>
      <c r="G29" s="27"/>
      <c r="H29" s="27"/>
      <c r="I29" s="26"/>
      <c r="J29" s="26"/>
      <c r="K29" s="26"/>
      <c r="L29" s="28"/>
      <c r="M29" s="27"/>
      <c r="N29" s="28"/>
      <c r="O29" s="26"/>
      <c r="P29" s="26"/>
      <c r="Q29" s="28"/>
      <c r="R29" s="27"/>
      <c r="S29" s="26"/>
      <c r="T29" s="26"/>
      <c r="U29" s="26"/>
      <c r="V29" s="26"/>
      <c r="W29" s="26"/>
      <c r="X29" s="26"/>
      <c r="Y29" s="26"/>
      <c r="Z29" s="26"/>
    </row>
    <row r="30" spans="1:26" x14ac:dyDescent="0.25">
      <c r="C30"/>
      <c r="D30" s="28"/>
      <c r="E30" s="26"/>
      <c r="F30" s="26"/>
      <c r="G30" s="27"/>
      <c r="H30" s="27"/>
      <c r="I30" s="26"/>
      <c r="J30" s="26"/>
      <c r="K30" s="26"/>
      <c r="L30" s="28"/>
      <c r="M30" s="27"/>
      <c r="N30" s="28"/>
      <c r="O30" s="26"/>
      <c r="P30" s="26"/>
      <c r="Q30" s="28"/>
      <c r="R30" s="27"/>
      <c r="S30" s="26"/>
      <c r="T30" s="26"/>
      <c r="U30" s="26"/>
      <c r="V30" s="26"/>
      <c r="W30" s="26"/>
      <c r="X30" s="26"/>
      <c r="Y30" s="26"/>
      <c r="Z30" s="26"/>
    </row>
    <row r="31" spans="1:26" x14ac:dyDescent="0.25">
      <c r="C31"/>
      <c r="D31" s="28"/>
      <c r="E31" s="26"/>
      <c r="F31" s="26"/>
      <c r="G31" s="27"/>
      <c r="H31" s="27"/>
      <c r="I31" s="26"/>
      <c r="J31" s="26"/>
      <c r="K31" s="26"/>
      <c r="L31" s="28"/>
      <c r="M31" s="27"/>
      <c r="N31" s="28"/>
      <c r="O31" s="26"/>
      <c r="P31" s="26"/>
      <c r="Q31" s="28"/>
      <c r="R31" s="27"/>
      <c r="S31" s="26"/>
      <c r="T31" s="26"/>
      <c r="U31" s="26"/>
      <c r="V31" s="26"/>
      <c r="W31" s="26"/>
      <c r="X31" s="26"/>
      <c r="Y31" s="26"/>
      <c r="Z31" s="26"/>
    </row>
    <row r="32" spans="1:26" x14ac:dyDescent="0.25">
      <c r="C32"/>
      <c r="D32" s="28"/>
      <c r="E32" s="26"/>
      <c r="F32" s="26"/>
      <c r="G32" s="27"/>
      <c r="H32" s="27"/>
      <c r="I32" s="26"/>
      <c r="J32" s="26"/>
      <c r="K32" s="26"/>
      <c r="L32" s="28"/>
      <c r="M32" s="27"/>
      <c r="N32" s="28"/>
      <c r="O32" s="26"/>
      <c r="P32" s="26"/>
      <c r="Q32" s="28"/>
      <c r="R32" s="27"/>
      <c r="S32" s="26"/>
      <c r="T32" s="26"/>
      <c r="U32" s="26"/>
      <c r="V32" s="26"/>
      <c r="W32" s="26"/>
      <c r="X32" s="26"/>
      <c r="Y32" s="26"/>
      <c r="Z32" s="26"/>
    </row>
  </sheetData>
  <mergeCells count="6">
    <mergeCell ref="Y1:Z1"/>
    <mergeCell ref="D1:G1"/>
    <mergeCell ref="I1:L1"/>
    <mergeCell ref="N1:Q1"/>
    <mergeCell ref="I2:L2"/>
    <mergeCell ref="N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VIMS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M Cartwright</dc:creator>
  <cp:lastModifiedBy>Grace M Cartwright</cp:lastModifiedBy>
  <dcterms:created xsi:type="dcterms:W3CDTF">2015-08-28T12:03:54Z</dcterms:created>
  <dcterms:modified xsi:type="dcterms:W3CDTF">2018-08-29T17:59:31Z</dcterms:modified>
</cp:coreProperties>
</file>